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Print_Titles" localSheetId="0">Sheet1!$1:$5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E3" authorId="0">
      <text>
        <r>
          <rPr>
            <b/>
            <sz val="9"/>
            <rFont val="宋体"/>
            <charset val="134"/>
          </rPr>
          <t>lenovo:填到村级</t>
        </r>
      </text>
    </comment>
    <comment ref="X3" authorId="0">
      <text>
        <r>
          <rPr>
            <b/>
            <sz val="9"/>
            <rFont val="宋体"/>
            <charset val="134"/>
          </rPr>
          <t>lenovo:</t>
        </r>
        <r>
          <rPr>
            <sz val="9"/>
            <rFont val="宋体"/>
            <charset val="134"/>
          </rPr>
          <t xml:space="preserve">
年月</t>
        </r>
      </text>
    </comment>
  </commentList>
</comments>
</file>

<file path=xl/sharedStrings.xml><?xml version="1.0" encoding="utf-8"?>
<sst xmlns="http://schemas.openxmlformats.org/spreadsheetml/2006/main" count="447" uniqueCount="211">
  <si>
    <t>红塔区2023年度巩固拓展脱贫攻坚成果和乡村振兴拟入库项目</t>
  </si>
  <si>
    <t>填报人：苏建云</t>
  </si>
  <si>
    <t>联系电话：13108777588</t>
  </si>
  <si>
    <t>填报时间：2022.11.29</t>
  </si>
  <si>
    <t>项目类型</t>
  </si>
  <si>
    <t>项目名称</t>
  </si>
  <si>
    <t>建设性质</t>
  </si>
  <si>
    <t>项目实施地点</t>
  </si>
  <si>
    <t>项目组织实施单位</t>
  </si>
  <si>
    <t>项目概要及建设主要内容</t>
  </si>
  <si>
    <t>项目预算总投资（万元）</t>
  </si>
  <si>
    <t>绩效目标预测</t>
  </si>
  <si>
    <t>利益联结情况</t>
  </si>
  <si>
    <t>项目要素保障情况</t>
  </si>
  <si>
    <t>计划完成时限</t>
  </si>
  <si>
    <t>备注</t>
  </si>
  <si>
    <t>小  计</t>
  </si>
  <si>
    <t>衔接资金</t>
  </si>
  <si>
    <t>其他财政资金</t>
  </si>
  <si>
    <t>其他资金</t>
  </si>
  <si>
    <t>覆盖脱贫村</t>
  </si>
  <si>
    <t>覆盖脱贫人口及监测对象</t>
  </si>
  <si>
    <t>经济效益</t>
  </si>
  <si>
    <t>社会效益</t>
  </si>
  <si>
    <t>生态效益</t>
  </si>
  <si>
    <t>是否建立利益联结</t>
  </si>
  <si>
    <t>利益联结方式</t>
  </si>
  <si>
    <t>是否编制实施方案或可研</t>
  </si>
  <si>
    <t>是否评审</t>
  </si>
  <si>
    <t>是否批复</t>
  </si>
  <si>
    <t>土地是否落实</t>
  </si>
  <si>
    <t>户</t>
  </si>
  <si>
    <t>人</t>
  </si>
  <si>
    <t>教育帮扶</t>
  </si>
  <si>
    <t>2023年雨露计划项目</t>
  </si>
  <si>
    <t>新建</t>
  </si>
  <si>
    <t>红塔区7个乡街道</t>
  </si>
  <si>
    <t>红塔区乡村振兴局</t>
  </si>
  <si>
    <t>对符合条件的接受中高等职业教育的脱贫人口家庭学生进行补助，计划补助166人，每人每年0.5万元</t>
  </si>
  <si>
    <t>帮助接受中高等职业教育的脱贫人口家庭学生完成学业，毕业后参加就业提高家庭收入水平</t>
  </si>
  <si>
    <t>解决脱贫人口就学、就业问题</t>
  </si>
  <si>
    <t>否</t>
  </si>
  <si>
    <t>是</t>
  </si>
  <si>
    <t>金融帮扶</t>
  </si>
  <si>
    <t>2023年脱贫人口小额信贷项目</t>
  </si>
  <si>
    <t>对有意愿的脱贫人口发放1-3年，5万元以内的小额信贷资金，政府给予全额贴息，帮助其发展产业，实现稳定脱贫。2023年计划发放不少于1700万元贷款。</t>
  </si>
  <si>
    <t>项目的实施能为脱贫人口发展产业提供资金支持，同时财政贴息能减轻农户获得资金的成本压力，帮助脱贫人口通过发展产业实现增收目标。</t>
  </si>
  <si>
    <t>项目的实施能让脱贫人口的收入越来越高，发展产业的意愿越来越强，助力当地群众稳定、长久增收。</t>
  </si>
  <si>
    <t>项目资金主要投入到脱贫人口发展产业项目中，主要方向是家庭式的种养殖业，对环境无污染。</t>
  </si>
  <si>
    <t>贴息</t>
  </si>
  <si>
    <t>2023年12月前</t>
  </si>
  <si>
    <t>红塔区乡街道</t>
  </si>
  <si>
    <t>产业项目</t>
  </si>
  <si>
    <t>小石桥绿色蔬菜产业基地建设项目</t>
  </si>
  <si>
    <t>小石桥村委会</t>
  </si>
  <si>
    <t>小石桥乡人民政府</t>
  </si>
  <si>
    <t>小石桥村是传统农业村，全村村民收入主要来源以烤烟、蔬菜种植。2022年全村蔬菜种植面积14000亩，实现产值收入4200万元。小石桥平均海拔2200米左右，年均气温14℃，独特的自然气候条件，为小石桥建设绿色蔬菜产业基地提供了先天的自然优势。种植出的农作物品质优、口感好，市场认可度高。但当前蔬菜种植存在生产技术不规范，出现了化肥、农药超量使用问题。随着人民生活水平的提高，人们对安全绿色食品消费需求意愿不断增强。新建小石桥绿色蔬菜产业示范基地，是为更好的引导农户运用蔬菜绿色生产技术，生产出适应市场、健康绿色的蔬菜产品，最终将小石桥建设成为玉溪市红塔区第一个绿色蔬菜产业基地，推动小石桥农业高质量发展。项目建设联体储藏冷库3座，初加工车间2000平方米，智能温室大棚10亩，绿色蔬菜产业技术示范基地100亩。</t>
  </si>
  <si>
    <t>项目实施可实现产值430万元：
（1）示范基地育苗温室效益分析。
10亩育苗棚，最大育苗量732万株/年，满足2000余亩大田移栽用苗，实现产值90万元。
（2）蔬菜种植效益分析。100亩示范基地，年可实现两茬种植，按亩产1200公斤算，可产西兰花24吨，按市场平均价格4.5元/公斤计算，可实现产值108万元。如通过绿色认证后，基地蔬菜全部贴上绿色标志进行销售，销售价格按8元/公斤计算，可实现产值192万元，咸去地租1500元/亩，种植成本1000/亩，用工成本1500元/亩，综合成本4000元/亩，可实现净利润152万元。种植一茬甜脆豌豆，亩产鲜豆1000公斤，每公斤10元，亩产值10000元，100亩可实现产值100万元。累计可实现种植产值292万元。
（3）冷库收贮销售效益分析。计划年收售农户产蔬菜1000吨，按每吨500元净利润算，年净收益50万元。</t>
  </si>
  <si>
    <t>（1）通过项目实施，可带动提升群众科学种菜技术水平，通过市场引导实现产业结构调整，实现小石桥产业高质量发展。通过技术改进，科学用肥、用药，推广测土配方施肥，严格按照国家绿色蔬菜生产技术标准、准则开展用药、用肥，病虫防治害防治做到分片区统一防治，实现农业化肥、农药用药的科学合理使用，保护小石桥绿色蔬菜产业基地达到绿色蔬菜生产技术标准。
（2）项目建设期，优先满足小石桥村脱贫户、脱贫不稳定户、边缘易致贫户打工需求，让低收入人群参与项目建设，实现以工代赠，实现低收入人群增收致富。实现巩固拓展脱贫攻坚成果同乡村振兴有效衔接。</t>
  </si>
  <si>
    <t>通过项目实施引导农户采用国家绿色蔬菜产业技术标准生产，降低农业生产过程过量施用化肥、农药，严禁使用高毒高残留农药。实现农业产业发展的自然循环，保护优良的蔬菜生产环境，最终达到建成小石桥绿色蔬菜产业基地目标。</t>
  </si>
  <si>
    <t>农户（村集体）直接入股经营</t>
  </si>
  <si>
    <t>2023年</t>
  </si>
  <si>
    <t>村基础设施</t>
  </si>
  <si>
    <t>红塔区2023年小石桥乡小瓦房村农文旅产业项目</t>
  </si>
  <si>
    <t>小石桥彝族乡小石桥村2组</t>
  </si>
  <si>
    <t>围绕“党建强村、产业富村”的发展思路，以建强基层党组织为抓手，通过实施“蝶舞小瓦房 筑梦龙马山 农文旅融合”四位一体项目，紧扣小石桥旅游资源优势，打好农业绿色发展产业牌，以农业高质量发展促进农旅深度融合，以点带面全面推进农业与旅游产业的全面融合发展，带动全村村民全面致富；小瓦房村庄基础设施薄弱，需要新修硬化村庄道路2600米；修建产业步道1800米配套两侧绿化美化；安装特色路灯50盏。</t>
  </si>
  <si>
    <t>项目实施后，整合“四位一体”项目500万落地融合龙马山景区，实现95万元的收益，列如：1.投入20万元，在北前路进入景区和小瓦房路口建设入园口建设蝴蝶园艺景品，引导游客进入景区。按照目前每年接待游客人数估算，预计每年接待游客10万人以上，按人均消费100元（门票20元，餐饮、娱乐等消费30元，购卖农特产品消费50元），村集体经济可实现门票收入分成30万元。
2.投入60万元购买旅游观光车、小马车等旅游设施，由村办公司开展经营，观光车、小马车等项目消费，按人均消费30元计算，预计可实现集体经济收入15万元。
3.整合小组公房资源1260平方米（长48米，宽27米），投入50万元建设游客接待中心、餐饮服务中心，合理规划布局，满足接待服务、餐饮服务和党员群众活动需求。建成后可采取入股景区、租给有实力的企业或由村办公司具体组织经营，预计可实现集体经济收入15万元。</t>
  </si>
  <si>
    <t>项目的建设将改善小石桥村旅游基础设施、产业基础设施、村庄基础设施等，带动小石桥特色水果、绿色蔬菜等农特产品销售，拓宽农民增收渠道，为农民持续增收发挥积极的肋推作用。项目实施后，可增加当地就业岗位50至100个，促进劳动力转移就业，实现农村的快速发展。</t>
  </si>
  <si>
    <t>通过项目的实施，解决农村生活污水污染环境问题，让习近平总书记““两山”理念”在山村得到实践。</t>
  </si>
  <si>
    <t>其他</t>
  </si>
  <si>
    <t>红塔区2023年小石桥乡“田园玉苗”产业项目</t>
  </si>
  <si>
    <t>玉苗村委会1组</t>
  </si>
  <si>
    <t>与见山文化传播有限公司合作，桨板运动项目、北极星项目、户外英文研学、自然露营基地、传统民族文化体验活动等项目，拓展农家乐、民宿、旅游服务等配套设施，发展乡村特色旅游，助推乡村振兴；建设内容：在村内新建民宿3套，总建筑面积450平方米；新建零星小商铺15间，总建筑面积540平方米。</t>
  </si>
  <si>
    <t>项目实施后将壮大村组集体经济收入，增加贫困户利益联结机制，收入明显提高：为辖区村民提供多个就业岗位，助销本地多类农特产品。
可实现村组集体经济效益30万。</t>
  </si>
  <si>
    <t>项目建成后，优先满足辖区内脱贫户、脱贫不稳定户、边缘易致贫户打工需求，让低收入人群参与项目建设，实现以工代赠，实现低收入人群增收致富。实现巩固拓展脱贫攻坚成果同乡村振兴有效衔接。</t>
  </si>
  <si>
    <t>实现农文旅发展的自然循环，保护优良的少数民族自然风光，最终达到全面乡村振兴。</t>
  </si>
  <si>
    <t>乡村振兴百千万示范工程小石桥乡小石桥村委会红地垴村美丽村庄建设项目</t>
  </si>
  <si>
    <t>红塔区小石桥乡小石桥村委会红地垴</t>
  </si>
  <si>
    <t>村内人居环境提升改造和村庄公共基础设施建设。</t>
  </si>
  <si>
    <t>改善群众生活出行效率。</t>
  </si>
  <si>
    <t>项目建成后，一是促进民族团结社会和谐稳定；二是能有效提升农村人居环境。</t>
  </si>
  <si>
    <t>2023年1-10月</t>
  </si>
  <si>
    <t>小石桥乡</t>
  </si>
  <si>
    <t>红塔区洛河乡农文旅融合产业发展项目</t>
  </si>
  <si>
    <t>洛河乡法冲村委会</t>
  </si>
  <si>
    <t>洛河彝族乡人民政府</t>
  </si>
  <si>
    <t>一期建设：民俗文化展览馆628m2、乡愁主题系列展馆615m2、室外给水390m、室外排水350m；改造现状公房为民俗风情展示体验馆，改造面积1540平米。</t>
  </si>
  <si>
    <t>通过招商引资，将民俗文化馆租赁给第三方管理使用，产生集体经济收入，形成特色文化产业氛围，吸引游客观光住宿消费，增加当地村民接待游客及农产品销售收入。</t>
  </si>
  <si>
    <t>民俗文化发展，已经成为农村经济发展的综合体，是农村产业融合发展最有效的切入点，更是农业供给侧结构性改革的重点，它对于落实农村发展新理念将起到重要推动作用。让农村前所未有地如此完整地浸淫在市场经济之中，让农民前所未有地如此酣畅地漫游在市场海洋之中。</t>
  </si>
  <si>
    <t>民俗文化建设是发展农村经济的重要环节之一，打造一款高颜值、有个性的民俗文化馆，可以提升农村人居环境，改善村民生活条件。</t>
  </si>
  <si>
    <t>红塔区洛河乡法冲村委会高原特色农产品基地建设项目</t>
  </si>
  <si>
    <r>
      <rPr>
        <sz val="10"/>
        <rFont val="方正楷体简体"/>
        <charset val="134"/>
      </rPr>
      <t>农产品加工车间600</t>
    </r>
    <r>
      <rPr>
        <sz val="10"/>
        <rFont val="宋体"/>
        <charset val="134"/>
      </rPr>
      <t>㎡</t>
    </r>
    <r>
      <rPr>
        <sz val="10"/>
        <rFont val="方正楷体简体"/>
        <charset val="134"/>
      </rPr>
      <t>、场地硬化600</t>
    </r>
    <r>
      <rPr>
        <sz val="10"/>
        <rFont val="宋体"/>
        <charset val="134"/>
      </rPr>
      <t>㎡</t>
    </r>
    <r>
      <rPr>
        <sz val="10"/>
        <rFont val="方正楷体简体"/>
        <charset val="134"/>
      </rPr>
      <t>、场地平整750</t>
    </r>
    <r>
      <rPr>
        <sz val="10"/>
        <rFont val="宋体"/>
        <charset val="134"/>
      </rPr>
      <t>㎡</t>
    </r>
    <r>
      <rPr>
        <sz val="10"/>
        <rFont val="方正楷体简体"/>
        <charset val="134"/>
      </rPr>
      <t>;种植棚1932</t>
    </r>
    <r>
      <rPr>
        <sz val="10"/>
        <rFont val="宋体"/>
        <charset val="134"/>
      </rPr>
      <t>㎡</t>
    </r>
    <r>
      <rPr>
        <sz val="10"/>
        <rFont val="方正楷体简体"/>
        <charset val="134"/>
      </rPr>
      <t>;机耕路354M，排水沟50×50，354M;路灯10盏。</t>
    </r>
  </si>
  <si>
    <t>按照效益与费用计算口径对应一致的原则，国民经济评价中应考虑直接效益、间接效益、直接费用和间接费用。本项目辐射地区经济发展水平和基础设施条件都比较落后，随着本项目的建设和投入使用，受益地区的农业基础设施、产业发展条件将大大改善，必将给项目区的群众带来很大的经济、文化发展的促进作用。考虑到间接费用和间接效益量化计算的难度较大，因此只作定性分析而不在具体评价中量化计算。扶贫项目收益金作为集体收益，主要用于村组扶贫、公益等事业， 增添村组公益费用支出，解决村组经费困难问题。</t>
  </si>
  <si>
    <t>本项目的实施，将改善产业设施，加快脱贫致富的步伐，促进经济的发展和提高当地居民收入。充分发挥区位、资源两大优势，可以更好的吸引投资，发展多种产业，变自然优势为经济优势，还可带动项目区沿线其他服务行业的迅速发展，带动当地脱贫户就业，给当地农民带来更好的经济效益。
法冲村委会人多地少、基础设施薄弱，导致抵御自然灾害能力弱、农业产业化水平低下，产业结构欠合理，导致农业生产水平低下，农民人均收入低；群众贫困面较大，科技文化交流难以开展，给地区经济发展带来很大的困难。随着法冲村委会壮大集体经济建设项目实施建成，农民增产增收，地区居民生活水平和生活质量有大幅度的提高。</t>
  </si>
  <si>
    <t>项目建成后可较好地改善当地群众的生产生活条件，解决了项目区必要的产业设施，促进了当地群众增产增收，促进了农村经济结构调整，促进农村经济发展，增加农民收入，拓宽农民就业渠道，促进农民脱贫致富，改变当地农民自给自足的传统生产、生活方式和落后的思想观念，有较好的社会效益和经济效益，所以红塔区洛河乡法冲村委会产业提升扶贫项目的建设是必要的可行的。</t>
  </si>
  <si>
    <t>落实地块（性质）</t>
  </si>
  <si>
    <t>洛河彝族乡特色街区建设项目</t>
  </si>
  <si>
    <t>洛河乡洛河村委会</t>
  </si>
  <si>
    <t>市场建筑占地面积590.76㎡，铺装493.81㎡；配套停车场车位34个，充电车位4个，铺装1215.39㎡；通行道路795.14㎡。</t>
  </si>
  <si>
    <t>示范园建成后，逐步推动洛河乡形成以科技为支撑的农业发展的新型模式，建立市场与农户连接的纽带，最终达到对周边地区农业产业升级和农村经济发展具有示范与推动作用。</t>
  </si>
  <si>
    <t>农业示范园倡导将“农业”与“旅游业”相结合，强化观光休闲功能，使农业示范园向休闲农业发展，即将农业生产、农业生活、生态环境三者合为一体进行旅游休闲开发，并以农业生产为基础，形成集科普、生产、销售、加工、观赏、娱乐、度假等于一体的综合性农业园区，成为休闲农业的一种新型农业形态。</t>
  </si>
  <si>
    <t>农业示范园以农业生产功能为主的同时，通过园林造景手法，使示范园区观赏效果、景观特性大大加强，营造一个完善的、自然性和文化性相结合的游览空间，保证示范园区景观建设与周边环境的协调和完整，从而以园林景观感染人、愉悦人。</t>
  </si>
  <si>
    <t>名称、</t>
  </si>
  <si>
    <t>洛河乡民族团结进步示范乡</t>
  </si>
  <si>
    <t>洛河乡政府所在地</t>
  </si>
  <si>
    <t>洛河乡</t>
  </si>
  <si>
    <t>汤家箐产业园建设及党群中心民俗馆建设等</t>
  </si>
  <si>
    <t>通过该项目区壮大村集体经济项目建设，可以改善当地产业 结构，解决产业发展不均衡问题；促进和改善当地的投资环境，促进 农村经济发展；可以增加农民收入，拓宽农民就业渠道，促进农民增 收致富，改变当地农民自给自足的传统生产、生活方式和落后的思想 观念，激发农民自力更生、奋发进取的精神，促进“乡村文明建设”， 加快农村城镇化进程。</t>
  </si>
  <si>
    <t>加强民族团结进步教育，使两个离不开，各民族团结进步思想深入人心，巩固和谐团结的民族关系</t>
  </si>
  <si>
    <t>整合资源，积极推进新农村建设。紧紧围绕乡村振兴方针，进一步整合资源，加大基础设施建设力度。实施通村桥涵改造，加快农田沟渠施建设，提高抵御自然灾害的能力。确保农业的增产增收。</t>
  </si>
  <si>
    <t>2023.10</t>
  </si>
  <si>
    <t>洛河乡光山村民族团结进步示范村</t>
  </si>
  <si>
    <t>法冲村委会光山村</t>
  </si>
  <si>
    <t>机耕路修缮（含排水沟路肩墙）2140.77米，村内道路硬化(含路肩墙240平方米)229.187米。</t>
  </si>
  <si>
    <t>项目实施将改善群众生产生活条件，提升美丽乡村建设，巩固拓展脱贫攻坚成果，为群众增收，发展经济奠定基础</t>
  </si>
  <si>
    <t>北城街道大营民族团结进步示范村</t>
  </si>
  <si>
    <t>大营</t>
  </si>
  <si>
    <t>北城街道</t>
  </si>
  <si>
    <t>新建灌溉沟渠692.6米，耕植土混填10486.2平方米并配备喷灌实施，建30立方米水池5座。</t>
  </si>
  <si>
    <t>改善农田基础设施，促进土地提质增效，增加收入，发展经济</t>
  </si>
  <si>
    <t>乡村振兴百千万示范工程北城街道王棋社区王棋村美丽村庄建设项目</t>
  </si>
  <si>
    <t>红塔区北城街道王棋社区王棋村</t>
  </si>
  <si>
    <t>农业基础设施有效提升，提高了生产效率，降低生产成本，保障出行通畅。</t>
  </si>
  <si>
    <t>项目建成后，能有效提升农村人居环境，提高群众生活质量水平。</t>
  </si>
  <si>
    <t>2023年春和街道黄草坝村乡村振兴产业项目</t>
  </si>
  <si>
    <t>黄草坝村委会</t>
  </si>
  <si>
    <t>春和街道办事处</t>
  </si>
  <si>
    <t>通过体验式农旅方式建设特色农产品分拣、储存、转运仓库，建设4层共200平方米。一层用作分拣、储存、转运中心，二层作为特色农产品展销区，三层作为脱贫户就业区域，四层作为仓库。</t>
  </si>
  <si>
    <t>项目建设运营后将会促进当地土特产资源的规范化、品牌化、高效运作创收，给当地脱贫人口提供就业岗位，促进脱贫人口增收，同时壮大黄草坝村集体经济收入。</t>
  </si>
  <si>
    <t>依托此项目进一步完善黄草坝旅游土特产品流通渠道，带动脱贫户积极投入土特产品原材料的供给，带动就业，促进增收。</t>
  </si>
  <si>
    <t>对周边环境无污染，无废弃物排放，增加土地开发利用价值，提高资源美化利用率。</t>
  </si>
  <si>
    <t>流转聘用</t>
  </si>
  <si>
    <t>春和街道大水槽村民族团结进步示范村</t>
  </si>
  <si>
    <t>大水槽</t>
  </si>
  <si>
    <t>春和街道</t>
  </si>
  <si>
    <t>公共场地建设，支砌挡墙563.93立方米，铺设青石板地面1193.39平方米，围墙57.9米。护栏79.9平方米等</t>
  </si>
  <si>
    <t>项目实施将改善群众生产生活条件，提升美丽乡村建设，发展旅游业，巩固拓展脱贫攻坚成果，为群众增收，发展经济奠定基础</t>
  </si>
  <si>
    <t>春和街道马吐龙村民族团结进步示范村</t>
  </si>
  <si>
    <t>马吐龙村</t>
  </si>
  <si>
    <t>新建2个500立方米的灌溉水池，及输水管道2513米，有效灌溉农田300亩。</t>
  </si>
  <si>
    <t>红塔区大营街街道大密罗社区巩固拓展脱贫攻坚成果建设项目</t>
  </si>
  <si>
    <t>大密罗</t>
  </si>
  <si>
    <t>大营街街道办事处</t>
  </si>
  <si>
    <t>民族风貌提升改造，进行屋外立面修缮、屋顶接漏，修缮村内古迹，配套旅游基础设施建设，增设停车场、综合业务用房、乡村驿站。</t>
  </si>
  <si>
    <t>为进一步发展密罗水田彝谷民族文化旅游产业奠定基础。</t>
  </si>
  <si>
    <t>增加村民收入，有助于保护和宣传发展民族文化。</t>
  </si>
  <si>
    <t>提升了人居环境</t>
  </si>
  <si>
    <t>2023.1.1-2023.11.30</t>
  </si>
  <si>
    <t>红塔区大营街街道龙吟民俗文化体验区项目</t>
  </si>
  <si>
    <t>郭井、赤马</t>
  </si>
  <si>
    <t>在大营街街道郭井社区郭家宅、赤马社区王家宅进行展陈布展，以点带面，逐步推进，以文旅融合带动文化振兴和乡村振兴。其中郭家宅占地623平方米，王家宅占地496平方米</t>
  </si>
  <si>
    <t>项目建成后，租赁给第三方布展，预计每年可为村集体增加收入5万元。</t>
  </si>
  <si>
    <t>郭家宅、王家宅均为典型的民国年间建筑，外观为法式风格，里面为中式中式建筑风格，对研究玉溪民国年间民居建筑发展历史提供依据，宗祠及碑刻则对研究本土宗族文化、民俗文化提供依据，均具有重要价值。</t>
  </si>
  <si>
    <t>无</t>
  </si>
  <si>
    <t>2023.1-2023.10</t>
  </si>
  <si>
    <t>大营街街道大密罗村民族团结进步示范村</t>
  </si>
  <si>
    <t>大密罗村</t>
  </si>
  <si>
    <t>大营街街道</t>
  </si>
  <si>
    <t>密罗河整治700.67米，人行步道3条，长332.27米</t>
  </si>
  <si>
    <t>1个村5个组</t>
  </si>
  <si>
    <t>乡村振兴百千万示范工程大营街街道赵桅社区赵官坝村美丽村庄建设项目</t>
  </si>
  <si>
    <t>红塔区大营街街道赵桅社区赵官坝</t>
  </si>
  <si>
    <t>拟建设项目：1、村内小花园绿化建设；2、乡村小品建设；3、村内人居环境提升改造和村庄公共基础设施建设。</t>
  </si>
  <si>
    <t>改善村内环境卫生，提高村民生活品质，增加村民经济收入水平</t>
  </si>
  <si>
    <t>项目建成后，能有效提高群众的思想观念和创新发展思路，提升农村人居环境，社会效益明显。</t>
  </si>
  <si>
    <t>乡村振兴百千万示范工程大营街街道甸苴社区祭龙处美丽村庄建设项目</t>
  </si>
  <si>
    <t>红塔区大营街街道甸苴社区祭龙处</t>
  </si>
  <si>
    <t>1、村内公共活动场所；2村内环境提升和村庄公共基础设施建设。</t>
  </si>
  <si>
    <t>促进产业发展，提高村民的劳动积极性和效率，改善生产生活水平和质量。</t>
  </si>
  <si>
    <t>项目建成后，能有效提升农村人居环境是改善农村居住环境，减少疾病传播。</t>
  </si>
  <si>
    <t>大营街街道杯湖社区十组美丽乡村建设项目</t>
  </si>
  <si>
    <t>红塔区大营街街道杯湖十组</t>
  </si>
  <si>
    <t>村庄人居环境提升和公共基础设施建设。</t>
  </si>
  <si>
    <t>项目建成后，能有效提升农村人居环境，解决农户出行。</t>
  </si>
  <si>
    <t>小计</t>
  </si>
  <si>
    <t>红塔区研和街道玉屏社区玉屏社区六组农产品交易市场项目</t>
  </si>
  <si>
    <t>玉屏社区6组</t>
  </si>
  <si>
    <t>研和街道办事处</t>
  </si>
  <si>
    <t>配套已建成的冷库，新建蔬菜分拣车间、电子磅秤、排水沟道，简易卫生间。</t>
  </si>
  <si>
    <t>完善配套冷库基础设施，建设成为蔬菜交易中心，整体出租运营。</t>
  </si>
  <si>
    <t>项目建成后，一是带动周边农户产业发展，增加农民收入；二是能有效提升村集体经济收入。</t>
  </si>
  <si>
    <t>对周边环境无污染，无废弃物排放，增加土地开发利用价值。</t>
  </si>
  <si>
    <t>“市场式”联结</t>
  </si>
  <si>
    <t>2023年12月底</t>
  </si>
  <si>
    <t>红塔区西部农文旅产业密罗彝人部落建设项目</t>
  </si>
  <si>
    <t>研和街道可官社区三、九组</t>
  </si>
  <si>
    <t>红塔区研和街道办事处</t>
  </si>
  <si>
    <t>对老村原址近30亩空闲建设用地进行“三通一平”环境治理及景观打造后，对外招租创办四个农家乐，组集体给每个农家乐提供建设用地2.5亩，取场地租金并占农家乐股分红。
建设乡村旅游点，改造乡村民俗馆，改造农事、烟事博物馆，增加小密罗的民族风情氛围。利用民俗馆、农事、烟事博物馆租赁给第三方开展夏、冬季学术研讨会以及各种培训活动。
组建彝族文化及技能表演服务队，有偿为前来乡村游的游、客食客、听茶学、观茶肆表演、彝族歌舞表演、唱敬酒歌，引导陪同观赏田园风光，农事体验、采摘草莓、樱桃等活动，形成“吃、住、行、游、娱”为一体的一条龙服务。</t>
  </si>
  <si>
    <t>盘活闲置可利用土地，集体收取租金并入股分红。</t>
  </si>
  <si>
    <t>随着农业旅游文化产业设施的建设，进一步带动西部山区经济增长，加强党建引领使干群关系更加紧密，增加村民就近就业机会和岗位，提高群众生活质量，改善人居环境的同时，为群众营造良好的生活环境</t>
  </si>
  <si>
    <t>农村闲置宅基地（闲置农房）盘活利用</t>
  </si>
  <si>
    <t>研和街道</t>
  </si>
  <si>
    <t>红塔区高仓街道“稻田营地”乡村振兴产业发展项目</t>
  </si>
  <si>
    <t>高仓街道排山社区</t>
  </si>
  <si>
    <t>红塔区高仓街道排山社区集体经济合作组织</t>
  </si>
  <si>
    <t>项目位于红塔区高仓街道排山社区，总规划范围约2000亩。项目分为三期规划，其中一期核心区总规划范围约为350亩。一期主要规划特色农业营地、茶园体验区和稻田营地；二期规划向日葵营地，三期作为未来储备发展的片区。项目总规划范围约2000亩，其中一期 核心区总规划范围约为350亩。核心区主要规划特色农业营地、古树茶园体验区和稻 田营地等不同类型的营区。内部建设3处游客接待点，2座观景台，1座农业科普用房， 3条人行步道。</t>
  </si>
  <si>
    <t>打造具用当地特色、可行性高的集观景、游乐、体验、休闲娱乐等为一条的"露营式“旅游基地。建造红塔区高仓街道排山社区乡村振兴示范区，共同富裕示范区。</t>
  </si>
  <si>
    <t>在疫情常态化的当下，“露营”已成为户外周边游、近郊游、亲子游的顶流。疫情常态下，到近郊露营已成为人们的一种生活方式，而由此带动的户外设备、用具、营地建设等， 都将带动一个新的产业迎来长足发展，也进一步培育露营等新兴文旅业态。</t>
  </si>
  <si>
    <t>通过凤凰水库周边及三个小山包道路的完善、基础设施改造、旅游业业态整合规划等方式方法，打造具有当地特色、可行性高的集观景、游乐、体验、休闲娱乐等为一体的“露营式”旅游基地。</t>
  </si>
  <si>
    <t>高仓街道</t>
  </si>
  <si>
    <t>基础设施</t>
  </si>
  <si>
    <t>灵秀民族团结进步示范社区</t>
  </si>
  <si>
    <t>灵秀</t>
  </si>
  <si>
    <t>凤凰街道</t>
  </si>
  <si>
    <t>第二小组水管修复，道路硬化，社区服务功能提升等</t>
  </si>
  <si>
    <t>项目实施将改善群众生产生活条件，提高社区服务群众能力，发展经济奠定基础</t>
  </si>
  <si>
    <t>整合资源，积极推进新农村建设。紧紧围绕乡村振兴方针，进一步整合资源，加大基础设施建设力度。</t>
  </si>
  <si>
    <t>玉城民族团结进步示范社区</t>
  </si>
  <si>
    <t>玉城社区</t>
  </si>
  <si>
    <t>玉带街道</t>
  </si>
  <si>
    <t>小区民族团结进步教育实施打造，社区服务功能提升等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</si>
</sst>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_);[Red]\(0.0000\)"/>
    <numFmt numFmtId="178" formatCode="0_);[Red]\(0\)"/>
    <numFmt numFmtId="179" formatCode="0.00_ "/>
    <numFmt numFmtId="180" formatCode="0.0_ "/>
    <numFmt numFmtId="181" formatCode="0.00_);[Red]\(0.00\)"/>
  </numFmts>
  <fonts count="41">
    <font>
      <sz val="11"/>
      <color theme="1"/>
      <name val="宋体"/>
      <charset val="134"/>
      <scheme val="minor"/>
    </font>
    <font>
      <sz val="10"/>
      <color theme="1"/>
      <name val="宋体"/>
      <charset val="134"/>
      <scheme val="minor"/>
    </font>
    <font>
      <sz val="9"/>
      <color theme="1"/>
      <name val="宋体"/>
      <charset val="134"/>
      <scheme val="minor"/>
    </font>
    <font>
      <sz val="9"/>
      <name val="方正楷体简体"/>
      <charset val="134"/>
    </font>
    <font>
      <sz val="24"/>
      <name val="方正楷体_GBK"/>
      <charset val="134"/>
    </font>
    <font>
      <sz val="10"/>
      <name val="方正楷体_GBK"/>
      <charset val="134"/>
    </font>
    <font>
      <b/>
      <sz val="12"/>
      <name val="方正楷体_GBK"/>
      <charset val="134"/>
    </font>
    <font>
      <b/>
      <sz val="10"/>
      <name val="方正楷体_GBK"/>
      <charset val="134"/>
    </font>
    <font>
      <sz val="10"/>
      <name val="方正楷体简体"/>
      <charset val="134"/>
    </font>
    <font>
      <b/>
      <sz val="9"/>
      <name val="方正楷体简体"/>
      <charset val="134"/>
    </font>
    <font>
      <b/>
      <sz val="10"/>
      <name val="方正楷体简体"/>
      <charset val="134"/>
    </font>
    <font>
      <sz val="10"/>
      <name val="宋体"/>
      <charset val="134"/>
    </font>
    <font>
      <sz val="9"/>
      <name val="宋体"/>
      <charset val="134"/>
      <scheme val="minor"/>
    </font>
    <font>
      <sz val="12"/>
      <name val="方正楷体简体"/>
      <charset val="134"/>
    </font>
    <font>
      <sz val="11"/>
      <name val="宋体"/>
      <charset val="134"/>
      <scheme val="minor"/>
    </font>
    <font>
      <b/>
      <sz val="9"/>
      <name val="方正楷体_GBK"/>
      <charset val="134"/>
    </font>
    <font>
      <sz val="8"/>
      <name val="方正楷体简体"/>
      <charset val="134"/>
    </font>
    <font>
      <sz val="11"/>
      <name val="方正楷体简体"/>
      <charset val="134"/>
    </font>
    <font>
      <b/>
      <sz val="10"/>
      <name val="方正仿宋简体"/>
      <charset val="134"/>
    </font>
    <font>
      <sz val="12"/>
      <name val="方正楷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4" borderId="5" applyNumberFormat="0" applyAlignment="0" applyProtection="0">
      <alignment vertical="center"/>
    </xf>
    <xf numFmtId="0" fontId="29" fillId="5" borderId="6" applyNumberFormat="0" applyAlignment="0" applyProtection="0">
      <alignment vertical="center"/>
    </xf>
    <xf numFmtId="0" fontId="30" fillId="5" borderId="5" applyNumberFormat="0" applyAlignment="0" applyProtection="0">
      <alignment vertical="center"/>
    </xf>
    <xf numFmtId="0" fontId="31" fillId="6"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68">
    <xf numFmtId="0" fontId="0" fillId="0" borderId="0" xfId="0">
      <alignment vertical="center"/>
    </xf>
    <xf numFmtId="0" fontId="1" fillId="0" borderId="0" xfId="0" applyFont="1">
      <alignment vertical="center"/>
    </xf>
    <xf numFmtId="0" fontId="2" fillId="0" borderId="0" xfId="0" applyFont="1">
      <alignment vertical="center"/>
    </xf>
    <xf numFmtId="176" fontId="3" fillId="2" borderId="1" xfId="0" applyNumberFormat="1" applyFont="1" applyFill="1" applyBorder="1" applyAlignment="1">
      <alignment horizontal="center" vertical="center" wrapText="1"/>
    </xf>
    <xf numFmtId="0" fontId="4" fillId="0" borderId="0" xfId="0" applyNumberFormat="1" applyFont="1" applyFill="1" applyAlignment="1">
      <alignment horizontal="center" vertical="center"/>
    </xf>
    <xf numFmtId="177" fontId="5" fillId="0" borderId="0" xfId="0" applyNumberFormat="1" applyFont="1" applyFill="1" applyAlignment="1">
      <alignment horizontal="center" vertical="center"/>
    </xf>
    <xf numFmtId="177" fontId="5" fillId="0" borderId="0" xfId="0" applyNumberFormat="1" applyFont="1" applyFill="1" applyAlignment="1">
      <alignment horizontal="left" vertical="center"/>
    </xf>
    <xf numFmtId="177" fontId="5" fillId="0" borderId="0" xfId="0" applyNumberFormat="1" applyFont="1" applyFill="1" applyAlignment="1">
      <alignment vertical="center"/>
    </xf>
    <xf numFmtId="178" fontId="5" fillId="0" borderId="0" xfId="0" applyNumberFormat="1" applyFont="1" applyFill="1" applyAlignment="1">
      <alignment horizontal="center" vertical="center"/>
    </xf>
    <xf numFmtId="178" fontId="5" fillId="0" borderId="0" xfId="0" applyNumberFormat="1" applyFont="1" applyFill="1" applyAlignment="1">
      <alignment vertical="center"/>
    </xf>
    <xf numFmtId="177" fontId="5" fillId="0" borderId="0" xfId="0" applyNumberFormat="1" applyFont="1" applyFill="1" applyAlignment="1">
      <alignment horizontal="left" vertical="center" wrapText="1"/>
    </xf>
    <xf numFmtId="179" fontId="5" fillId="0" borderId="0" xfId="0" applyNumberFormat="1" applyFont="1" applyFill="1" applyAlignment="1">
      <alignment vertical="center"/>
    </xf>
    <xf numFmtId="177"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180" fontId="8"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180" fontId="10" fillId="2"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justify" vertical="center" wrapText="1"/>
    </xf>
    <xf numFmtId="176"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justify" vertical="center" wrapText="1"/>
    </xf>
    <xf numFmtId="177" fontId="5"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3" fillId="2" borderId="1" xfId="0" applyNumberFormat="1" applyFont="1" applyFill="1" applyBorder="1" applyAlignment="1">
      <alignment horizontal="center" vertical="center"/>
    </xf>
    <xf numFmtId="0" fontId="12" fillId="0" borderId="1" xfId="0" applyFont="1" applyBorder="1">
      <alignment vertical="center"/>
    </xf>
    <xf numFmtId="177" fontId="13" fillId="0" borderId="1" xfId="0" applyNumberFormat="1"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lignment vertical="center"/>
    </xf>
    <xf numFmtId="177" fontId="5" fillId="0" borderId="0" xfId="0" applyNumberFormat="1" applyFont="1" applyFill="1" applyAlignment="1">
      <alignment vertical="center" wrapText="1"/>
    </xf>
    <xf numFmtId="181" fontId="6" fillId="0" borderId="1" xfId="0" applyNumberFormat="1" applyFont="1" applyFill="1" applyBorder="1" applyAlignment="1">
      <alignment horizontal="center" vertical="center" wrapText="1"/>
    </xf>
    <xf numFmtId="181" fontId="6" fillId="0" borderId="1" xfId="0" applyNumberFormat="1" applyFont="1" applyFill="1" applyBorder="1" applyAlignment="1">
      <alignment horizontal="left" vertical="center" wrapText="1"/>
    </xf>
    <xf numFmtId="180" fontId="15"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left" vertical="center" wrapText="1"/>
    </xf>
    <xf numFmtId="176" fontId="8" fillId="2" borderId="1" xfId="0" applyNumberFormat="1" applyFont="1" applyFill="1" applyBorder="1" applyAlignment="1">
      <alignment horizontal="left" vertical="center" wrapText="1"/>
    </xf>
    <xf numFmtId="176" fontId="10" fillId="2" borderId="1" xfId="0" applyNumberFormat="1" applyFont="1" applyFill="1" applyBorder="1" applyAlignment="1">
      <alignment horizontal="left" vertical="center" wrapText="1"/>
    </xf>
    <xf numFmtId="179"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179" fontId="3" fillId="0" borderId="1" xfId="0" applyNumberFormat="1" applyFont="1" applyFill="1" applyBorder="1" applyAlignment="1">
      <alignment horizontal="left" vertical="center" wrapText="1"/>
    </xf>
    <xf numFmtId="179" fontId="16" fillId="0" borderId="1" xfId="0" applyNumberFormat="1" applyFont="1" applyFill="1" applyBorder="1" applyAlignment="1">
      <alignment horizontal="left" vertical="center" wrapText="1"/>
    </xf>
    <xf numFmtId="179" fontId="13" fillId="0"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5" fillId="0" borderId="0" xfId="0" applyNumberFormat="1" applyFont="1" applyFill="1" applyAlignment="1">
      <alignment vertical="center"/>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vertical="center" wrapText="1"/>
    </xf>
    <xf numFmtId="181" fontId="1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9"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Documents\WeChat%20Files\wxid_e0fylysk1jr522\FileStorage\File\2022-10\&#22823;&#33829;&#34903;&#34903;&#36947;2023&#24180;&#39033;&#30446;&#24211;&#27719;&#24635;&#34920;&#65288;&#35745;&#21010;&#19978;&#25253;&#39033;&#30446;&#65289;(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AAA\Documents\WeChat%20Files\wxid_bq2tbd63up4x22\FileStorage\File\2022-10\&#38468;&#20214;2&#65306;&#32418;&#22612;&#21306;2023&#24180;&#24230;&#24041;&#22266;&#25299;&#23637;&#33073;&#36139;&#25915;&#22362;&#25104;&#26524;&#21644;&#20065;&#26449;&#25391;&#20852;&#39033;&#30446;&#35745;&#21010;&#34920;&#65288;&#34900;&#25509;&#36164;&#37329;&#25903;&#25345;&#39033;&#30446;&#65289;&#21487;&#23448;&#31038;&#2130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AAA\Documents\WeChat%20Files\wxid_bq2tbd63up4x22\FileStorage\File\2022-10\&#38468;&#20214;2&#65306;&#32418;&#22612;&#21306;2023&#24180;&#24230;&#24041;&#22266;&#25299;&#23637;&#33073;&#36139;&#25915;&#22362;&#25104;&#26524;&#21644;&#20065;&#26449;&#25391;&#20852;&#39033;&#30446;&#35745;&#21010;&#34920;&#65288;&#34900;&#25509;&#36164;&#37329;&#25903;&#25345;&#39033;&#30446;&#65289;&#65288;&#21487;&#23448;&#31038;&#21306;&#65289;(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admin\Documents\WeChat%20Files\wxid_e0fylysk1jr522\FileStorage\File\2022-11\20221115&#38468;&#20214;2&#65306;&#32418;&#22612;&#21306;2023&#24180;&#24230;&#24041;&#22266;&#25299;&#23637;&#33073;&#36139;&#25915;&#22362;&#25104;&#26524;&#21644;&#20065;&#26449;&#25391;&#20852;&#39033;&#30446;&#35745;&#21010;&#34920;&#65288;&#34900;&#25509;&#36164;&#37329;&#25903;&#25345;&#39033;&#30446;&#65289;(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Users\admin\Documents\WeChat%20Files\wxid_e0fylysk1jr522\FileStorage\File\2022-11\&#38468;&#20214;2&#65306;&#32418;&#22612;&#21306;2023&#24180;&#24230;&#24041;&#22266;&#25299;&#23637;&#33073;&#36139;&#25915;&#22362;&#25104;&#26524;&#21644;&#20065;&#26449;&#25391;&#20852;&#39033;&#30446;&#35745;&#21010;&#34920;&#65288;&#34900;&#25509;&#36164;&#37329;&#25903;&#25345;&#39033;&#30446;&#65289;(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admin\Documents\WeChat%20Files\wxid_e0fylysk1jr522\FileStorage\File\2022-11\&#32418;&#22612;&#21306;&#27665;&#23447;&#23616;2023&#24180;&#24230;&#24041;&#22266;&#25299;&#23637;&#33073;&#36139;&#25915;&#22362;&#25104;&#26524;&#21644;&#20065;&#26449;&#25391;&#20852;&#39033;&#30446;&#35745;&#21010;&#34920;&#65288;&#34900;&#25509;&#36164;&#37329;&#25903;&#25345;&#39033;&#30446;&#65289;%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cuments\WeChat%20Files\wxid_e0fylysk1jr522\FileStorage\File\2022-10\&#65288;&#26149;&#21644;&#65289;&#38468;&#20214;2&#65306;&#32418;&#22612;&#21306;2023&#24180;&#24230;&#24041;&#22266;&#25299;&#23637;&#33073;&#36139;&#25915;&#22362;&#25104;&#26524;&#21644;&#20065;&#26449;&#25391;&#20852;&#39033;&#30446;&#35745;&#21010;&#34920;&#65288;&#34900;&#25509;&#36164;&#37329;&#25903;&#25345;&#39033;&#3044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admin\Documents\WeChat%20Files\wxid_e0fylysk1jr522\FileStorage\File\2022-10\&#23567;&#30707;&#26725;&#20065;2023&#24180;&#24230;&#24041;&#22266;&#25299;&#23637;&#33073;&#36139;&#25915;&#22362;&#25104;&#26524;&#21644;&#20065;&#26449;&#25391;&#20852;&#39033;&#30446;&#35745;&#21010;&#34920;&#65288;&#34900;&#25509;&#36164;&#37329;&#25903;&#25345;&#39033;&#30446;&#65289;(1)(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dmin\Documents\WeChat%20Files\wxid_e0fylysk1jr522\FileStorage\File\2022-11\&#22823;&#33829;&#34903;&#34903;&#36947;2023&#24180;&#39033;&#30446;&#24211;&#27719;&#24635;&#34920;&#65288;&#22686;&#21152;&#39033;&#3044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195;&#20113;&#40527;\&#9733;&#9733;&#19994;&#21153;&#25991;&#20214;&#22841;&#9733;&#9733;\&#39033;&#30446;&#26377;&#20851;\&#39033;&#30446;&#24211;&#24314;&#35774;\2023&#39033;&#30446;&#24211;\&#27491;&#24335;&#25991;&#20214;\&#23567;&#30707;&#26725;&#20065;2023&#24180;&#24230;&#24041;&#22266;&#25299;&#23637;&#33073;&#36139;&#25915;&#22362;&#25104;&#26524;&#21644;&#20065;&#26449;&#25391;&#20852;&#39033;&#30446;&#35745;&#21010;&#34920;&#65288;&#34900;&#25509;&#36164;&#37329;&#25903;&#25345;&#39033;&#3044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admin\Documents\WeChat%20Files\wxid_e0fylysk1jr522\FileStorage\File\2022-11\&#12304;&#27931;&#27827;&#20065;&#12305;&#38468;&#20214;2&#65306;&#32418;&#22612;&#21306;2023&#24180;&#24230;&#24041;&#22266;&#25299;&#23637;&#33073;&#36139;&#25915;&#22362;&#25104;&#26524;&#21644;&#20065;&#26449;&#25391;&#20852;&#39033;&#30446;&#35745;&#21010;&#34920;&#65288;&#34900;&#25509;&#36164;&#37329;&#25903;&#25345;&#39033;&#30446;&#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admin\Documents\WeChat%20Files\wxid_e0fylysk1jr522\FileStorage\File\2022-11\&#12304;&#27931;&#27827;&#20065;202211151&#26368;&#32456;&#65281;&#12305;&#38468;&#20214;2&#65306;&#32418;&#22612;&#21306;2023&#24180;&#24230;&#24041;&#22266;&#25299;&#23637;&#33073;&#36139;&#25915;&#22362;&#25104;&#26524;&#21644;&#20065;&#26449;&#25391;&#20852;&#39033;&#30446;&#35745;&#21010;&#34920;&#65288;&#34900;&#25509;&#36164;&#37329;&#25903;&#25345;&#39033;&#30446;1&#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admin\Documents\WeChat%20Files\wxid_e0fylysk1jr522\FileStorage\File\2022-11\&#65288;&#26149;&#21644;&#65289;&#32418;&#22612;&#21306;2023&#24180;&#24230;&#24041;&#22266;&#25299;&#23637;&#33073;&#36139;&#25915;&#22362;&#25104;&#26524;&#21644;&#20065;&#26449;&#25391;&#20852;&#39033;&#30446;&#35745;&#21010;&#34920;&#65288;11.15&#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admin\Documents\WeChat%20Files\wxid_e0fylysk1jr522\FileStorage\File\2022-11\&#22823;&#33829;&#34903;&#34903;&#36947;2023&#24180;&#39033;&#30446;&#24211;&#27719;&#24635;&#34920;&#65288;&#35745;&#21010;&#19978;&#25253;&#39033;&#30446;&#6528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第二稿"/>
      <sheetName val="Sheet2"/>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项目计划表"/>
      <sheetName val="Sheet2"/>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项目计划表"/>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项目计划表"/>
      <sheetName val="Sheet2"/>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项目计划表"/>
      <sheetName val="Sheet2"/>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项目计划表"/>
      <sheetName val="Sheet2"/>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计划表"/>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计划表"/>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第二稿"/>
      <sheetName val="Sheet2"/>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项目计划表"/>
      <sheetName val="Sheet2"/>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项目计划表"/>
      <sheetName val="Sheet1"/>
      <sheetName val="Sheet2"/>
    </sheetNames>
    <sheetDataSet>
      <sheetData sheetId="0"/>
      <sheetData sheetId="1"/>
      <sheetData sheetId="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项目计划表"/>
      <sheetName val="Sheet2"/>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第二稿"/>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3"/>
  <sheetViews>
    <sheetView tabSelected="1" zoomScale="85" zoomScaleNormal="85" topLeftCell="A32" workbookViewId="0">
      <selection activeCell="I36" sqref="I36"/>
    </sheetView>
  </sheetViews>
  <sheetFormatPr defaultColWidth="9" defaultRowHeight="14.4"/>
  <cols>
    <col min="1" max="1" width="3.5" style="2" customWidth="1"/>
    <col min="2" max="2" width="5.5" customWidth="1"/>
    <col min="3" max="3" width="8.82407407407407" customWidth="1"/>
    <col min="4" max="4" width="5.55555555555556" customWidth="1"/>
    <col min="5" max="5" width="7.37037037037037" customWidth="1"/>
    <col min="6" max="6" width="6.37962962962963" customWidth="1"/>
    <col min="7" max="7" width="23.4444444444444" customWidth="1"/>
    <col min="8" max="9" width="7.22222222222222" customWidth="1"/>
    <col min="10" max="10" width="6.11111111111111" customWidth="1"/>
    <col min="11" max="11" width="6.25" customWidth="1"/>
    <col min="12" max="12" width="5" customWidth="1"/>
    <col min="13" max="14" width="7.22222222222222" customWidth="1"/>
    <col min="15" max="15" width="25.3333333333333" customWidth="1"/>
    <col min="16" max="16" width="20.5185185185185" customWidth="1"/>
    <col min="17" max="17" width="13.2685185185185" customWidth="1"/>
    <col min="18" max="18" width="4.75" customWidth="1"/>
    <col min="19" max="19" width="4.5" customWidth="1"/>
    <col min="20" max="20" width="5.16666666666667" customWidth="1"/>
    <col min="21" max="21" width="5.87962962962963" customWidth="1"/>
    <col min="22" max="23" width="5.37962962962963" customWidth="1"/>
    <col min="24" max="24" width="8.53703703703704" customWidth="1"/>
    <col min="25" max="25" width="4.87962962962963" customWidth="1"/>
  </cols>
  <sheetData>
    <row r="1" ht="30" spans="1:25">
      <c r="A1" s="3"/>
      <c r="B1" s="4" t="s">
        <v>0</v>
      </c>
      <c r="C1" s="4"/>
      <c r="D1" s="4"/>
      <c r="E1" s="4"/>
      <c r="F1" s="4"/>
      <c r="G1" s="4"/>
      <c r="H1" s="4"/>
      <c r="I1" s="4"/>
      <c r="J1" s="4"/>
      <c r="K1" s="4"/>
      <c r="L1" s="4"/>
      <c r="M1" s="4"/>
      <c r="N1" s="4"/>
      <c r="O1" s="4"/>
      <c r="P1" s="4"/>
      <c r="Q1" s="4"/>
      <c r="R1" s="4"/>
      <c r="S1" s="4"/>
      <c r="T1" s="4"/>
      <c r="U1" s="4"/>
      <c r="V1" s="4"/>
      <c r="W1" s="4"/>
      <c r="X1" s="4"/>
      <c r="Y1" s="4"/>
    </row>
    <row r="2" spans="1:25">
      <c r="A2" s="3"/>
      <c r="B2" s="5" t="s">
        <v>1</v>
      </c>
      <c r="C2" s="6"/>
      <c r="D2" s="7" t="s">
        <v>2</v>
      </c>
      <c r="E2" s="8">
        <v>13708694687</v>
      </c>
      <c r="F2" s="9"/>
      <c r="G2" s="10" t="s">
        <v>3</v>
      </c>
      <c r="H2" s="11"/>
      <c r="I2" s="11"/>
      <c r="J2" s="11"/>
      <c r="K2" s="11"/>
      <c r="L2" s="11"/>
      <c r="M2" s="11"/>
      <c r="N2" s="11"/>
      <c r="O2" s="40"/>
      <c r="P2" s="40"/>
      <c r="Q2" s="7"/>
      <c r="R2" s="7"/>
      <c r="S2" s="53"/>
      <c r="T2" s="53"/>
      <c r="U2" s="53"/>
      <c r="V2" s="53"/>
      <c r="W2" s="53"/>
      <c r="X2" s="53"/>
      <c r="Y2" s="53"/>
    </row>
    <row r="3" ht="15" spans="1:25">
      <c r="A3" s="3"/>
      <c r="B3" s="12" t="s">
        <v>4</v>
      </c>
      <c r="C3" s="12" t="s">
        <v>5</v>
      </c>
      <c r="D3" s="12" t="s">
        <v>6</v>
      </c>
      <c r="E3" s="12" t="s">
        <v>7</v>
      </c>
      <c r="F3" s="12" t="s">
        <v>8</v>
      </c>
      <c r="G3" s="12" t="s">
        <v>9</v>
      </c>
      <c r="H3" s="13" t="s">
        <v>10</v>
      </c>
      <c r="I3" s="13"/>
      <c r="J3" s="13"/>
      <c r="K3" s="13"/>
      <c r="L3" s="41" t="s">
        <v>11</v>
      </c>
      <c r="M3" s="41"/>
      <c r="N3" s="41"/>
      <c r="O3" s="41"/>
      <c r="P3" s="41"/>
      <c r="Q3" s="41"/>
      <c r="R3" s="54" t="s">
        <v>12</v>
      </c>
      <c r="S3" s="55"/>
      <c r="T3" s="54" t="s">
        <v>13</v>
      </c>
      <c r="U3" s="54"/>
      <c r="V3" s="54"/>
      <c r="W3" s="54"/>
      <c r="X3" s="54" t="s">
        <v>14</v>
      </c>
      <c r="Y3" s="54" t="s">
        <v>15</v>
      </c>
    </row>
    <row r="4" ht="15" spans="1:25">
      <c r="A4" s="3"/>
      <c r="B4" s="12"/>
      <c r="C4" s="12"/>
      <c r="D4" s="12"/>
      <c r="E4" s="12"/>
      <c r="F4" s="12"/>
      <c r="G4" s="12"/>
      <c r="H4" s="13" t="s">
        <v>16</v>
      </c>
      <c r="I4" s="13" t="s">
        <v>17</v>
      </c>
      <c r="J4" s="13" t="s">
        <v>18</v>
      </c>
      <c r="K4" s="13" t="s">
        <v>19</v>
      </c>
      <c r="L4" s="14" t="s">
        <v>20</v>
      </c>
      <c r="M4" s="14" t="s">
        <v>21</v>
      </c>
      <c r="N4" s="14"/>
      <c r="O4" s="42" t="s">
        <v>22</v>
      </c>
      <c r="P4" s="42" t="s">
        <v>23</v>
      </c>
      <c r="Q4" s="42" t="s">
        <v>24</v>
      </c>
      <c r="R4" s="56" t="s">
        <v>25</v>
      </c>
      <c r="S4" s="54" t="s">
        <v>26</v>
      </c>
      <c r="T4" s="54" t="s">
        <v>27</v>
      </c>
      <c r="U4" s="54" t="s">
        <v>28</v>
      </c>
      <c r="V4" s="54" t="s">
        <v>29</v>
      </c>
      <c r="W4" s="54" t="s">
        <v>30</v>
      </c>
      <c r="X4" s="54"/>
      <c r="Y4" s="54"/>
    </row>
    <row r="5" ht="57" customHeight="1" spans="1:25">
      <c r="A5" s="3"/>
      <c r="B5" s="12"/>
      <c r="C5" s="12"/>
      <c r="D5" s="12"/>
      <c r="E5" s="12"/>
      <c r="F5" s="12"/>
      <c r="G5" s="12"/>
      <c r="H5" s="13"/>
      <c r="I5" s="13"/>
      <c r="J5" s="13"/>
      <c r="K5" s="13"/>
      <c r="L5" s="14"/>
      <c r="M5" s="14" t="s">
        <v>31</v>
      </c>
      <c r="N5" s="14" t="s">
        <v>32</v>
      </c>
      <c r="O5" s="42"/>
      <c r="P5" s="42"/>
      <c r="Q5" s="42"/>
      <c r="R5" s="56"/>
      <c r="S5" s="54"/>
      <c r="T5" s="54"/>
      <c r="U5" s="54"/>
      <c r="V5" s="54"/>
      <c r="W5" s="54"/>
      <c r="X5" s="54"/>
      <c r="Y5" s="54"/>
    </row>
    <row r="6" ht="15" spans="1:25">
      <c r="A6" s="3"/>
      <c r="B6" s="14"/>
      <c r="C6" s="12"/>
      <c r="D6" s="12"/>
      <c r="E6" s="12"/>
      <c r="F6" s="12"/>
      <c r="G6" s="12"/>
      <c r="H6" s="15">
        <f>H9+H14+H20+H23+H27+H34+H37+H39+H41+H43</f>
        <v>7866.92</v>
      </c>
      <c r="I6" s="15">
        <f t="shared" ref="I6:N6" si="0">I9+I14+I20+I23+I27+I34+I37+I39+I41+I43</f>
        <v>6113.92</v>
      </c>
      <c r="J6" s="43">
        <f t="shared" si="0"/>
        <v>804.1</v>
      </c>
      <c r="K6" s="15">
        <f t="shared" si="0"/>
        <v>928.42</v>
      </c>
      <c r="L6" s="43">
        <f t="shared" si="0"/>
        <v>49</v>
      </c>
      <c r="M6" s="15">
        <f t="shared" si="0"/>
        <v>1984</v>
      </c>
      <c r="N6" s="15">
        <f t="shared" si="0"/>
        <v>6722</v>
      </c>
      <c r="O6" s="44"/>
      <c r="P6" s="42"/>
      <c r="Q6" s="42"/>
      <c r="R6" s="41"/>
      <c r="S6" s="14"/>
      <c r="T6" s="14"/>
      <c r="U6" s="14"/>
      <c r="V6" s="14"/>
      <c r="W6" s="14"/>
      <c r="X6" s="14"/>
      <c r="Y6" s="14"/>
    </row>
    <row r="7" ht="91" customHeight="1" spans="1:25">
      <c r="A7" s="3">
        <v>1</v>
      </c>
      <c r="B7" s="16" t="s">
        <v>33</v>
      </c>
      <c r="C7" s="16" t="s">
        <v>34</v>
      </c>
      <c r="D7" s="16" t="s">
        <v>35</v>
      </c>
      <c r="E7" s="16" t="s">
        <v>36</v>
      </c>
      <c r="F7" s="16" t="s">
        <v>37</v>
      </c>
      <c r="G7" s="16" t="s">
        <v>38</v>
      </c>
      <c r="H7" s="17">
        <v>83</v>
      </c>
      <c r="I7" s="17">
        <v>83</v>
      </c>
      <c r="J7" s="16"/>
      <c r="K7" s="16"/>
      <c r="L7" s="16"/>
      <c r="M7" s="16">
        <v>166</v>
      </c>
      <c r="N7" s="16">
        <v>166</v>
      </c>
      <c r="O7" s="45" t="s">
        <v>39</v>
      </c>
      <c r="P7" s="45" t="s">
        <v>40</v>
      </c>
      <c r="Q7" s="45"/>
      <c r="R7" s="16" t="s">
        <v>41</v>
      </c>
      <c r="S7" s="16"/>
      <c r="T7" s="16" t="s">
        <v>42</v>
      </c>
      <c r="U7" s="16" t="s">
        <v>42</v>
      </c>
      <c r="V7" s="16" t="s">
        <v>42</v>
      </c>
      <c r="W7" s="16"/>
      <c r="X7" s="16"/>
      <c r="Y7" s="16"/>
    </row>
    <row r="8" ht="121" customHeight="1" spans="1:25">
      <c r="A8" s="18">
        <v>2</v>
      </c>
      <c r="B8" s="16" t="s">
        <v>43</v>
      </c>
      <c r="C8" s="16" t="s">
        <v>44</v>
      </c>
      <c r="D8" s="16" t="s">
        <v>35</v>
      </c>
      <c r="E8" s="16" t="s">
        <v>36</v>
      </c>
      <c r="F8" s="16" t="s">
        <v>37</v>
      </c>
      <c r="G8" s="16" t="s">
        <v>45</v>
      </c>
      <c r="H8" s="17">
        <v>65</v>
      </c>
      <c r="I8" s="17">
        <v>65</v>
      </c>
      <c r="J8" s="16"/>
      <c r="K8" s="16"/>
      <c r="L8" s="16"/>
      <c r="M8" s="16"/>
      <c r="N8" s="16"/>
      <c r="O8" s="45" t="s">
        <v>46</v>
      </c>
      <c r="P8" s="45" t="s">
        <v>47</v>
      </c>
      <c r="Q8" s="45" t="s">
        <v>48</v>
      </c>
      <c r="R8" s="16" t="s">
        <v>42</v>
      </c>
      <c r="S8" s="16" t="s">
        <v>49</v>
      </c>
      <c r="T8" s="16" t="s">
        <v>42</v>
      </c>
      <c r="U8" s="16" t="s">
        <v>42</v>
      </c>
      <c r="V8" s="16" t="s">
        <v>42</v>
      </c>
      <c r="W8" s="16"/>
      <c r="X8" s="16" t="s">
        <v>50</v>
      </c>
      <c r="Y8" s="16"/>
    </row>
    <row r="9" spans="1:25">
      <c r="A9" s="18"/>
      <c r="B9" s="19"/>
      <c r="C9" s="19"/>
      <c r="D9" s="19"/>
      <c r="E9" s="19" t="s">
        <v>51</v>
      </c>
      <c r="F9" s="19"/>
      <c r="G9" s="19"/>
      <c r="H9" s="20">
        <f t="shared" ref="H9:N9" si="1">SUM(H7:H8)</f>
        <v>148</v>
      </c>
      <c r="I9" s="20">
        <f t="shared" si="1"/>
        <v>148</v>
      </c>
      <c r="J9" s="19">
        <f t="shared" si="1"/>
        <v>0</v>
      </c>
      <c r="K9" s="19">
        <f t="shared" si="1"/>
        <v>0</v>
      </c>
      <c r="L9" s="19">
        <f t="shared" si="1"/>
        <v>0</v>
      </c>
      <c r="M9" s="19">
        <f t="shared" si="1"/>
        <v>166</v>
      </c>
      <c r="N9" s="19">
        <f t="shared" si="1"/>
        <v>166</v>
      </c>
      <c r="O9" s="46"/>
      <c r="P9" s="46"/>
      <c r="Q9" s="46"/>
      <c r="R9" s="19"/>
      <c r="S9" s="19"/>
      <c r="T9" s="19"/>
      <c r="U9" s="19"/>
      <c r="V9" s="19"/>
      <c r="W9" s="19"/>
      <c r="X9" s="19"/>
      <c r="Y9" s="19"/>
    </row>
    <row r="10" s="1" customFormat="1" ht="372" spans="1:25">
      <c r="A10" s="18">
        <v>3</v>
      </c>
      <c r="B10" s="21" t="s">
        <v>52</v>
      </c>
      <c r="C10" s="22" t="s">
        <v>53</v>
      </c>
      <c r="D10" s="23" t="s">
        <v>35</v>
      </c>
      <c r="E10" s="23" t="s">
        <v>54</v>
      </c>
      <c r="F10" s="23" t="s">
        <v>55</v>
      </c>
      <c r="G10" s="22" t="s">
        <v>56</v>
      </c>
      <c r="H10" s="24">
        <v>370.82</v>
      </c>
      <c r="I10" s="24">
        <v>360.82</v>
      </c>
      <c r="J10" s="25"/>
      <c r="K10" s="25">
        <v>10</v>
      </c>
      <c r="L10" s="25">
        <v>1</v>
      </c>
      <c r="M10" s="25">
        <v>90</v>
      </c>
      <c r="N10" s="25">
        <v>287</v>
      </c>
      <c r="O10" s="32" t="s">
        <v>57</v>
      </c>
      <c r="P10" s="47" t="s">
        <v>58</v>
      </c>
      <c r="Q10" s="47" t="s">
        <v>59</v>
      </c>
      <c r="R10" s="30" t="s">
        <v>42</v>
      </c>
      <c r="S10" s="57" t="s">
        <v>60</v>
      </c>
      <c r="T10" s="30" t="s">
        <v>42</v>
      </c>
      <c r="U10" s="30" t="s">
        <v>41</v>
      </c>
      <c r="V10" s="30" t="s">
        <v>41</v>
      </c>
      <c r="W10" s="58" t="s">
        <v>42</v>
      </c>
      <c r="X10" s="59" t="s">
        <v>61</v>
      </c>
      <c r="Y10" s="59"/>
    </row>
    <row r="11" s="1" customFormat="1" ht="360" spans="1:25">
      <c r="A11" s="18">
        <v>4</v>
      </c>
      <c r="B11" s="21" t="s">
        <v>62</v>
      </c>
      <c r="C11" s="22" t="s">
        <v>63</v>
      </c>
      <c r="D11" s="23" t="s">
        <v>35</v>
      </c>
      <c r="E11" s="22" t="s">
        <v>64</v>
      </c>
      <c r="F11" s="23" t="s">
        <v>55</v>
      </c>
      <c r="G11" s="22" t="s">
        <v>65</v>
      </c>
      <c r="H11" s="24">
        <v>392.44</v>
      </c>
      <c r="I11" s="24">
        <v>334</v>
      </c>
      <c r="J11" s="25"/>
      <c r="K11" s="25">
        <v>58</v>
      </c>
      <c r="L11" s="25">
        <v>1</v>
      </c>
      <c r="M11" s="25">
        <v>23</v>
      </c>
      <c r="N11" s="25">
        <v>76</v>
      </c>
      <c r="O11" s="47" t="s">
        <v>66</v>
      </c>
      <c r="P11" s="47" t="s">
        <v>67</v>
      </c>
      <c r="Q11" s="47" t="s">
        <v>68</v>
      </c>
      <c r="R11" s="30" t="s">
        <v>41</v>
      </c>
      <c r="S11" s="57" t="s">
        <v>69</v>
      </c>
      <c r="T11" s="30" t="s">
        <v>41</v>
      </c>
      <c r="U11" s="30" t="s">
        <v>41</v>
      </c>
      <c r="V11" s="30" t="s">
        <v>41</v>
      </c>
      <c r="W11" s="58" t="s">
        <v>42</v>
      </c>
      <c r="X11" s="59" t="s">
        <v>61</v>
      </c>
      <c r="Y11" s="59"/>
    </row>
    <row r="12" s="1" customFormat="1" ht="159" customHeight="1" spans="1:25">
      <c r="A12" s="18">
        <v>5</v>
      </c>
      <c r="B12" s="21" t="s">
        <v>52</v>
      </c>
      <c r="C12" s="22" t="s">
        <v>70</v>
      </c>
      <c r="D12" s="23" t="s">
        <v>35</v>
      </c>
      <c r="E12" s="22" t="s">
        <v>71</v>
      </c>
      <c r="F12" s="23" t="s">
        <v>55</v>
      </c>
      <c r="G12" s="22" t="s">
        <v>72</v>
      </c>
      <c r="H12" s="24">
        <v>439.11</v>
      </c>
      <c r="I12" s="24">
        <v>387.4</v>
      </c>
      <c r="J12" s="25">
        <v>0</v>
      </c>
      <c r="K12" s="25">
        <f>H12-I12</f>
        <v>51.71</v>
      </c>
      <c r="L12" s="25">
        <v>2</v>
      </c>
      <c r="M12" s="25">
        <v>113</v>
      </c>
      <c r="N12" s="25">
        <v>360</v>
      </c>
      <c r="O12" s="47" t="s">
        <v>73</v>
      </c>
      <c r="P12" s="47" t="s">
        <v>74</v>
      </c>
      <c r="Q12" s="47" t="s">
        <v>75</v>
      </c>
      <c r="R12" s="30" t="s">
        <v>42</v>
      </c>
      <c r="S12" s="57" t="s">
        <v>60</v>
      </c>
      <c r="T12" s="30" t="s">
        <v>42</v>
      </c>
      <c r="U12" s="30" t="s">
        <v>41</v>
      </c>
      <c r="V12" s="30" t="s">
        <v>41</v>
      </c>
      <c r="W12" s="58" t="s">
        <v>42</v>
      </c>
      <c r="X12" s="59" t="s">
        <v>61</v>
      </c>
      <c r="Y12" s="59"/>
    </row>
    <row r="13" s="1" customFormat="1" ht="90" customHeight="1" spans="1:25">
      <c r="A13" s="18">
        <v>6</v>
      </c>
      <c r="B13" s="25" t="s">
        <v>62</v>
      </c>
      <c r="C13" s="26" t="s">
        <v>76</v>
      </c>
      <c r="D13" s="25" t="s">
        <v>35</v>
      </c>
      <c r="E13" s="26" t="s">
        <v>77</v>
      </c>
      <c r="F13" s="26" t="s">
        <v>55</v>
      </c>
      <c r="G13" s="26" t="s">
        <v>78</v>
      </c>
      <c r="H13" s="24">
        <v>50</v>
      </c>
      <c r="I13" s="24">
        <v>50</v>
      </c>
      <c r="J13" s="25">
        <v>0</v>
      </c>
      <c r="K13" s="25">
        <v>0</v>
      </c>
      <c r="L13" s="25">
        <v>1</v>
      </c>
      <c r="M13" s="25">
        <v>11</v>
      </c>
      <c r="N13" s="25">
        <v>31</v>
      </c>
      <c r="O13" s="48" t="s">
        <v>79</v>
      </c>
      <c r="P13" s="48" t="s">
        <v>80</v>
      </c>
      <c r="Q13" s="48"/>
      <c r="R13" s="30" t="s">
        <v>41</v>
      </c>
      <c r="S13" s="26"/>
      <c r="T13" s="57" t="s">
        <v>42</v>
      </c>
      <c r="U13" s="57" t="s">
        <v>41</v>
      </c>
      <c r="V13" s="57" t="s">
        <v>41</v>
      </c>
      <c r="W13" s="57" t="s">
        <v>42</v>
      </c>
      <c r="X13" s="60" t="s">
        <v>81</v>
      </c>
      <c r="Y13" s="26"/>
    </row>
    <row r="14" s="1" customFormat="1" ht="24" customHeight="1" spans="1:25">
      <c r="A14" s="18"/>
      <c r="B14" s="19"/>
      <c r="C14" s="19"/>
      <c r="D14" s="19"/>
      <c r="E14" s="27" t="s">
        <v>82</v>
      </c>
      <c r="F14" s="28"/>
      <c r="G14" s="19"/>
      <c r="H14" s="20">
        <f>SUM(H10:H13)</f>
        <v>1252.37</v>
      </c>
      <c r="I14" s="20">
        <f t="shared" ref="I14:N14" si="2">SUM(I10:I13)</f>
        <v>1132.22</v>
      </c>
      <c r="J14" s="20">
        <f t="shared" si="2"/>
        <v>0</v>
      </c>
      <c r="K14" s="20">
        <f t="shared" si="2"/>
        <v>119.71</v>
      </c>
      <c r="L14" s="20">
        <f t="shared" si="2"/>
        <v>5</v>
      </c>
      <c r="M14" s="20">
        <f t="shared" si="2"/>
        <v>237</v>
      </c>
      <c r="N14" s="20">
        <f t="shared" si="2"/>
        <v>754</v>
      </c>
      <c r="O14" s="46"/>
      <c r="P14" s="46"/>
      <c r="Q14" s="46"/>
      <c r="R14" s="19"/>
      <c r="S14" s="19"/>
      <c r="T14" s="19"/>
      <c r="U14" s="19"/>
      <c r="V14" s="19"/>
      <c r="W14" s="19"/>
      <c r="X14" s="19"/>
      <c r="Y14" s="19"/>
    </row>
    <row r="15" s="1" customFormat="1" ht="164" customHeight="1" spans="1:25">
      <c r="A15" s="18">
        <v>7</v>
      </c>
      <c r="B15" s="29" t="s">
        <v>52</v>
      </c>
      <c r="C15" s="22" t="s">
        <v>83</v>
      </c>
      <c r="D15" s="23" t="s">
        <v>35</v>
      </c>
      <c r="E15" s="23" t="s">
        <v>84</v>
      </c>
      <c r="F15" s="23" t="s">
        <v>85</v>
      </c>
      <c r="G15" s="22" t="s">
        <v>86</v>
      </c>
      <c r="H15" s="24">
        <v>953.77</v>
      </c>
      <c r="I15" s="24">
        <v>550</v>
      </c>
      <c r="J15" s="25"/>
      <c r="K15" s="25">
        <f>H15-I15</f>
        <v>403.77</v>
      </c>
      <c r="L15" s="25">
        <v>1</v>
      </c>
      <c r="M15" s="25">
        <v>146</v>
      </c>
      <c r="N15" s="25">
        <v>555</v>
      </c>
      <c r="O15" s="47" t="s">
        <v>87</v>
      </c>
      <c r="P15" s="47" t="s">
        <v>88</v>
      </c>
      <c r="Q15" s="47" t="s">
        <v>89</v>
      </c>
      <c r="R15" s="30" t="s">
        <v>42</v>
      </c>
      <c r="S15" s="61" t="s">
        <v>69</v>
      </c>
      <c r="T15" s="62" t="s">
        <v>41</v>
      </c>
      <c r="U15" s="62" t="s">
        <v>41</v>
      </c>
      <c r="V15" s="62" t="s">
        <v>41</v>
      </c>
      <c r="W15" s="62" t="s">
        <v>42</v>
      </c>
      <c r="X15" s="16" t="s">
        <v>50</v>
      </c>
      <c r="Y15" s="61"/>
    </row>
    <row r="16" s="1" customFormat="1" ht="348" spans="1:25">
      <c r="A16" s="18">
        <v>8</v>
      </c>
      <c r="B16" s="29" t="s">
        <v>52</v>
      </c>
      <c r="C16" s="22" t="s">
        <v>90</v>
      </c>
      <c r="D16" s="23" t="s">
        <v>35</v>
      </c>
      <c r="E16" s="23" t="s">
        <v>84</v>
      </c>
      <c r="F16" s="23" t="s">
        <v>85</v>
      </c>
      <c r="G16" s="22" t="s">
        <v>91</v>
      </c>
      <c r="H16" s="24">
        <v>59.42</v>
      </c>
      <c r="I16" s="24">
        <v>55</v>
      </c>
      <c r="J16" s="25"/>
      <c r="K16" s="24">
        <v>4.43</v>
      </c>
      <c r="L16" s="25">
        <v>1</v>
      </c>
      <c r="M16" s="25">
        <v>115</v>
      </c>
      <c r="N16" s="25">
        <v>394</v>
      </c>
      <c r="O16" s="47" t="s">
        <v>92</v>
      </c>
      <c r="P16" s="47" t="s">
        <v>93</v>
      </c>
      <c r="Q16" s="47" t="s">
        <v>94</v>
      </c>
      <c r="R16" s="30" t="s">
        <v>42</v>
      </c>
      <c r="S16" s="61" t="s">
        <v>69</v>
      </c>
      <c r="T16" s="62" t="s">
        <v>41</v>
      </c>
      <c r="U16" s="62" t="s">
        <v>41</v>
      </c>
      <c r="V16" s="62" t="s">
        <v>41</v>
      </c>
      <c r="W16" s="62" t="s">
        <v>42</v>
      </c>
      <c r="X16" s="16" t="s">
        <v>50</v>
      </c>
      <c r="Y16" s="61" t="s">
        <v>95</v>
      </c>
    </row>
    <row r="17" s="1" customFormat="1" ht="176" customHeight="1" spans="1:25">
      <c r="A17" s="18">
        <v>9</v>
      </c>
      <c r="B17" s="29" t="s">
        <v>52</v>
      </c>
      <c r="C17" s="22" t="s">
        <v>96</v>
      </c>
      <c r="D17" s="23" t="s">
        <v>35</v>
      </c>
      <c r="E17" s="23" t="s">
        <v>97</v>
      </c>
      <c r="F17" s="23" t="s">
        <v>85</v>
      </c>
      <c r="G17" s="22" t="s">
        <v>98</v>
      </c>
      <c r="H17" s="24">
        <v>374.15</v>
      </c>
      <c r="I17" s="24">
        <v>340.2</v>
      </c>
      <c r="J17" s="25"/>
      <c r="K17" s="25">
        <f>H17-I17</f>
        <v>33.95</v>
      </c>
      <c r="L17" s="25">
        <v>5</v>
      </c>
      <c r="M17" s="25">
        <v>541</v>
      </c>
      <c r="N17" s="25">
        <v>2042</v>
      </c>
      <c r="O17" s="49" t="s">
        <v>99</v>
      </c>
      <c r="P17" s="50" t="s">
        <v>100</v>
      </c>
      <c r="Q17" s="50" t="s">
        <v>101</v>
      </c>
      <c r="R17" s="63" t="s">
        <v>42</v>
      </c>
      <c r="S17" s="64" t="s">
        <v>69</v>
      </c>
      <c r="T17" s="63" t="s">
        <v>41</v>
      </c>
      <c r="U17" s="63" t="s">
        <v>41</v>
      </c>
      <c r="V17" s="63" t="s">
        <v>41</v>
      </c>
      <c r="W17" s="63" t="s">
        <v>42</v>
      </c>
      <c r="X17" s="60">
        <v>45017</v>
      </c>
      <c r="Y17" s="61" t="s">
        <v>102</v>
      </c>
    </row>
    <row r="18" s="1" customFormat="1" ht="180" spans="1:25">
      <c r="A18" s="18">
        <v>10</v>
      </c>
      <c r="B18" s="23" t="s">
        <v>52</v>
      </c>
      <c r="C18" s="22" t="s">
        <v>103</v>
      </c>
      <c r="D18" s="23" t="s">
        <v>35</v>
      </c>
      <c r="E18" s="23" t="s">
        <v>104</v>
      </c>
      <c r="F18" s="23" t="s">
        <v>105</v>
      </c>
      <c r="G18" s="22" t="s">
        <v>106</v>
      </c>
      <c r="H18" s="30">
        <v>580.4</v>
      </c>
      <c r="I18" s="30">
        <v>500</v>
      </c>
      <c r="J18" s="30"/>
      <c r="K18" s="30">
        <v>80.4</v>
      </c>
      <c r="L18" s="30">
        <v>31</v>
      </c>
      <c r="M18" s="30">
        <v>553</v>
      </c>
      <c r="N18" s="30">
        <v>2067</v>
      </c>
      <c r="O18" s="32" t="s">
        <v>107</v>
      </c>
      <c r="P18" s="47" t="s">
        <v>108</v>
      </c>
      <c r="Q18" s="32" t="s">
        <v>109</v>
      </c>
      <c r="R18" s="30"/>
      <c r="S18" s="57"/>
      <c r="T18" s="30" t="s">
        <v>42</v>
      </c>
      <c r="U18" s="30" t="s">
        <v>42</v>
      </c>
      <c r="V18" s="30" t="s">
        <v>42</v>
      </c>
      <c r="W18" s="30" t="s">
        <v>42</v>
      </c>
      <c r="X18" s="65" t="s">
        <v>110</v>
      </c>
      <c r="Y18" s="57"/>
    </row>
    <row r="19" s="1" customFormat="1" ht="57" customHeight="1" spans="1:25">
      <c r="A19" s="18">
        <v>11</v>
      </c>
      <c r="B19" s="23" t="s">
        <v>62</v>
      </c>
      <c r="C19" s="22" t="s">
        <v>111</v>
      </c>
      <c r="D19" s="23" t="s">
        <v>35</v>
      </c>
      <c r="E19" s="23" t="s">
        <v>112</v>
      </c>
      <c r="F19" s="23" t="s">
        <v>105</v>
      </c>
      <c r="G19" s="22" t="s">
        <v>113</v>
      </c>
      <c r="H19" s="30">
        <v>127.95</v>
      </c>
      <c r="I19" s="30">
        <v>100</v>
      </c>
      <c r="J19" s="30"/>
      <c r="K19" s="30">
        <v>27.95</v>
      </c>
      <c r="L19" s="30">
        <v>1</v>
      </c>
      <c r="M19" s="30">
        <v>5</v>
      </c>
      <c r="N19" s="30">
        <v>17</v>
      </c>
      <c r="O19" s="47" t="s">
        <v>114</v>
      </c>
      <c r="P19" s="47" t="s">
        <v>108</v>
      </c>
      <c r="Q19" s="31" t="s">
        <v>109</v>
      </c>
      <c r="R19" s="30"/>
      <c r="S19" s="57"/>
      <c r="T19" s="30" t="s">
        <v>42</v>
      </c>
      <c r="U19" s="30" t="s">
        <v>42</v>
      </c>
      <c r="V19" s="30" t="s">
        <v>42</v>
      </c>
      <c r="W19" s="30" t="s">
        <v>42</v>
      </c>
      <c r="X19" s="65" t="s">
        <v>110</v>
      </c>
      <c r="Y19" s="16"/>
    </row>
    <row r="20" s="1" customFormat="1" ht="12" spans="1:25">
      <c r="A20" s="18"/>
      <c r="B20" s="19"/>
      <c r="C20" s="19"/>
      <c r="D20" s="19"/>
      <c r="E20" s="27" t="s">
        <v>105</v>
      </c>
      <c r="F20" s="28"/>
      <c r="G20" s="19"/>
      <c r="H20" s="20">
        <f>SUM(H15:H19)</f>
        <v>2095.69</v>
      </c>
      <c r="I20" s="20">
        <f t="shared" ref="H20:N20" si="3">SUM(I15:I19)</f>
        <v>1545.2</v>
      </c>
      <c r="J20" s="19">
        <f t="shared" si="3"/>
        <v>0</v>
      </c>
      <c r="K20" s="19">
        <f t="shared" si="3"/>
        <v>550.5</v>
      </c>
      <c r="L20" s="27">
        <f t="shared" si="3"/>
        <v>39</v>
      </c>
      <c r="M20" s="27">
        <f t="shared" si="3"/>
        <v>1360</v>
      </c>
      <c r="N20" s="27">
        <f t="shared" si="3"/>
        <v>5075</v>
      </c>
      <c r="O20" s="46"/>
      <c r="P20" s="46"/>
      <c r="Q20" s="46"/>
      <c r="R20" s="19"/>
      <c r="S20" s="19"/>
      <c r="T20" s="19"/>
      <c r="U20" s="19"/>
      <c r="V20" s="19"/>
      <c r="W20" s="19"/>
      <c r="X20" s="19"/>
      <c r="Y20" s="19"/>
    </row>
    <row r="21" s="1" customFormat="1" ht="63" customHeight="1" spans="1:25">
      <c r="A21" s="18">
        <v>12</v>
      </c>
      <c r="B21" s="23" t="s">
        <v>52</v>
      </c>
      <c r="C21" s="22" t="s">
        <v>115</v>
      </c>
      <c r="D21" s="23" t="s">
        <v>35</v>
      </c>
      <c r="E21" s="23" t="s">
        <v>116</v>
      </c>
      <c r="F21" s="23" t="s">
        <v>117</v>
      </c>
      <c r="G21" s="22" t="s">
        <v>118</v>
      </c>
      <c r="H21" s="30">
        <v>120.28</v>
      </c>
      <c r="I21" s="30">
        <v>100</v>
      </c>
      <c r="J21" s="30"/>
      <c r="K21" s="30">
        <v>20.28</v>
      </c>
      <c r="L21" s="30"/>
      <c r="M21" s="30"/>
      <c r="N21" s="30"/>
      <c r="O21" s="47" t="s">
        <v>119</v>
      </c>
      <c r="P21" s="47" t="s">
        <v>108</v>
      </c>
      <c r="Q21" s="32" t="s">
        <v>109</v>
      </c>
      <c r="R21" s="30"/>
      <c r="S21" s="57"/>
      <c r="T21" s="30" t="s">
        <v>42</v>
      </c>
      <c r="U21" s="30" t="s">
        <v>42</v>
      </c>
      <c r="V21" s="30" t="s">
        <v>42</v>
      </c>
      <c r="W21" s="30" t="s">
        <v>42</v>
      </c>
      <c r="X21" s="65" t="s">
        <v>110</v>
      </c>
      <c r="Y21" s="57"/>
    </row>
    <row r="22" s="1" customFormat="1" ht="63" customHeight="1" spans="1:25">
      <c r="A22" s="18">
        <v>13</v>
      </c>
      <c r="B22" s="25" t="s">
        <v>62</v>
      </c>
      <c r="C22" s="26" t="s">
        <v>120</v>
      </c>
      <c r="D22" s="25" t="s">
        <v>35</v>
      </c>
      <c r="E22" s="26" t="s">
        <v>121</v>
      </c>
      <c r="F22" s="26" t="s">
        <v>117</v>
      </c>
      <c r="G22" s="26" t="s">
        <v>78</v>
      </c>
      <c r="H22" s="24">
        <v>60</v>
      </c>
      <c r="I22" s="24">
        <v>60</v>
      </c>
      <c r="J22" s="25">
        <v>0</v>
      </c>
      <c r="K22" s="25">
        <v>0</v>
      </c>
      <c r="L22" s="25">
        <v>0</v>
      </c>
      <c r="M22" s="25">
        <v>0</v>
      </c>
      <c r="N22" s="25">
        <v>0</v>
      </c>
      <c r="O22" s="48" t="s">
        <v>122</v>
      </c>
      <c r="P22" s="48" t="s">
        <v>123</v>
      </c>
      <c r="Q22" s="48"/>
      <c r="R22" s="30" t="s">
        <v>41</v>
      </c>
      <c r="S22" s="26"/>
      <c r="T22" s="57" t="s">
        <v>42</v>
      </c>
      <c r="U22" s="57" t="s">
        <v>41</v>
      </c>
      <c r="V22" s="57" t="s">
        <v>41</v>
      </c>
      <c r="W22" s="57" t="s">
        <v>42</v>
      </c>
      <c r="X22" s="60" t="s">
        <v>81</v>
      </c>
      <c r="Y22" s="26"/>
    </row>
    <row r="23" s="1" customFormat="1" ht="22" customHeight="1" spans="1:25">
      <c r="A23" s="18"/>
      <c r="B23" s="19"/>
      <c r="C23" s="19"/>
      <c r="D23" s="19"/>
      <c r="E23" s="27" t="s">
        <v>117</v>
      </c>
      <c r="F23" s="28"/>
      <c r="G23" s="19"/>
      <c r="H23" s="20">
        <f>SUM(H21:H22)</f>
        <v>180.28</v>
      </c>
      <c r="I23" s="20">
        <f t="shared" ref="I23:N23" si="4">SUM(I21:I22)</f>
        <v>160</v>
      </c>
      <c r="J23" s="20">
        <f t="shared" si="4"/>
        <v>0</v>
      </c>
      <c r="K23" s="20">
        <f t="shared" si="4"/>
        <v>20.28</v>
      </c>
      <c r="L23" s="20">
        <f t="shared" si="4"/>
        <v>0</v>
      </c>
      <c r="M23" s="20">
        <f t="shared" si="4"/>
        <v>0</v>
      </c>
      <c r="N23" s="20">
        <f t="shared" si="4"/>
        <v>0</v>
      </c>
      <c r="O23" s="46"/>
      <c r="P23" s="46"/>
      <c r="Q23" s="46"/>
      <c r="R23" s="19"/>
      <c r="S23" s="19"/>
      <c r="T23" s="19"/>
      <c r="U23" s="19"/>
      <c r="V23" s="19"/>
      <c r="W23" s="19"/>
      <c r="X23" s="19"/>
      <c r="Y23" s="19"/>
    </row>
    <row r="24" s="1" customFormat="1" ht="96" spans="1:25">
      <c r="A24" s="18">
        <v>14</v>
      </c>
      <c r="B24" s="22" t="s">
        <v>52</v>
      </c>
      <c r="C24" s="22" t="s">
        <v>124</v>
      </c>
      <c r="D24" s="23" t="s">
        <v>35</v>
      </c>
      <c r="E24" s="23" t="s">
        <v>125</v>
      </c>
      <c r="F24" s="23" t="s">
        <v>126</v>
      </c>
      <c r="G24" s="22" t="s">
        <v>127</v>
      </c>
      <c r="H24" s="24">
        <v>683.1</v>
      </c>
      <c r="I24" s="24">
        <v>600</v>
      </c>
      <c r="J24" s="25"/>
      <c r="K24" s="24">
        <v>83.1</v>
      </c>
      <c r="L24" s="25">
        <v>1</v>
      </c>
      <c r="M24" s="25">
        <v>117</v>
      </c>
      <c r="N24" s="25">
        <v>378</v>
      </c>
      <c r="O24" s="47" t="s">
        <v>128</v>
      </c>
      <c r="P24" s="47" t="s">
        <v>129</v>
      </c>
      <c r="Q24" s="47" t="s">
        <v>130</v>
      </c>
      <c r="R24" s="30" t="s">
        <v>42</v>
      </c>
      <c r="S24" s="57" t="s">
        <v>131</v>
      </c>
      <c r="T24" s="30" t="s">
        <v>42</v>
      </c>
      <c r="U24" s="30" t="s">
        <v>42</v>
      </c>
      <c r="V24" s="30" t="s">
        <v>42</v>
      </c>
      <c r="W24" s="30" t="s">
        <v>42</v>
      </c>
      <c r="X24" s="57" t="s">
        <v>61</v>
      </c>
      <c r="Y24" s="57"/>
    </row>
    <row r="25" s="1" customFormat="1" ht="71" customHeight="1" spans="1:25">
      <c r="A25" s="18">
        <v>15</v>
      </c>
      <c r="B25" s="23" t="s">
        <v>62</v>
      </c>
      <c r="C25" s="22" t="s">
        <v>132</v>
      </c>
      <c r="D25" s="23" t="s">
        <v>35</v>
      </c>
      <c r="E25" s="23" t="s">
        <v>133</v>
      </c>
      <c r="F25" s="23" t="s">
        <v>134</v>
      </c>
      <c r="G25" s="22" t="s">
        <v>135</v>
      </c>
      <c r="H25" s="30">
        <v>118.2</v>
      </c>
      <c r="I25" s="30">
        <v>100</v>
      </c>
      <c r="J25" s="30"/>
      <c r="K25" s="30">
        <v>8.2</v>
      </c>
      <c r="L25" s="30">
        <v>1</v>
      </c>
      <c r="M25" s="30">
        <v>11</v>
      </c>
      <c r="N25" s="30">
        <v>37</v>
      </c>
      <c r="O25" s="30" t="s">
        <v>136</v>
      </c>
      <c r="P25" s="30" t="s">
        <v>108</v>
      </c>
      <c r="Q25" s="31" t="s">
        <v>109</v>
      </c>
      <c r="R25" s="30"/>
      <c r="S25" s="57"/>
      <c r="T25" s="30" t="s">
        <v>42</v>
      </c>
      <c r="U25" s="30" t="s">
        <v>42</v>
      </c>
      <c r="V25" s="30" t="s">
        <v>42</v>
      </c>
      <c r="W25" s="30" t="s">
        <v>42</v>
      </c>
      <c r="X25" s="65" t="s">
        <v>110</v>
      </c>
      <c r="Y25" s="16"/>
    </row>
    <row r="26" s="1" customFormat="1" ht="71" customHeight="1" spans="1:25">
      <c r="A26" s="18">
        <v>16</v>
      </c>
      <c r="B26" s="23" t="s">
        <v>52</v>
      </c>
      <c r="C26" s="22" t="s">
        <v>137</v>
      </c>
      <c r="D26" s="23" t="s">
        <v>35</v>
      </c>
      <c r="E26" s="23" t="s">
        <v>138</v>
      </c>
      <c r="F26" s="23" t="s">
        <v>134</v>
      </c>
      <c r="G26" s="22" t="s">
        <v>139</v>
      </c>
      <c r="H26" s="30">
        <v>119.55</v>
      </c>
      <c r="I26" s="30">
        <v>100</v>
      </c>
      <c r="J26" s="30"/>
      <c r="K26" s="30">
        <v>19.55</v>
      </c>
      <c r="L26" s="30">
        <v>1</v>
      </c>
      <c r="M26" s="30">
        <v>25</v>
      </c>
      <c r="N26" s="30">
        <v>85</v>
      </c>
      <c r="O26" s="30" t="s">
        <v>119</v>
      </c>
      <c r="P26" s="30" t="s">
        <v>108</v>
      </c>
      <c r="Q26" s="31" t="s">
        <v>109</v>
      </c>
      <c r="R26" s="30"/>
      <c r="S26" s="57"/>
      <c r="T26" s="30" t="s">
        <v>42</v>
      </c>
      <c r="U26" s="30" t="s">
        <v>42</v>
      </c>
      <c r="V26" s="30" t="s">
        <v>42</v>
      </c>
      <c r="W26" s="30" t="s">
        <v>42</v>
      </c>
      <c r="X26" s="65" t="s">
        <v>110</v>
      </c>
      <c r="Y26" s="57"/>
    </row>
    <row r="27" s="1" customFormat="1" ht="12" spans="1:25">
      <c r="A27" s="18"/>
      <c r="B27" s="19"/>
      <c r="C27" s="19"/>
      <c r="D27" s="19"/>
      <c r="E27" s="27" t="s">
        <v>134</v>
      </c>
      <c r="F27" s="28"/>
      <c r="G27" s="19"/>
      <c r="H27" s="20">
        <f>SUM(H24:H26)</f>
        <v>920.85</v>
      </c>
      <c r="I27" s="20">
        <f t="shared" ref="I27:N27" si="5">SUM(I24:I26)</f>
        <v>800</v>
      </c>
      <c r="J27" s="19">
        <f t="shared" si="5"/>
        <v>0</v>
      </c>
      <c r="K27" s="19">
        <f t="shared" si="5"/>
        <v>110.85</v>
      </c>
      <c r="L27" s="19">
        <f t="shared" si="5"/>
        <v>3</v>
      </c>
      <c r="M27" s="19">
        <f t="shared" si="5"/>
        <v>153</v>
      </c>
      <c r="N27" s="19">
        <f t="shared" si="5"/>
        <v>500</v>
      </c>
      <c r="O27" s="46"/>
      <c r="P27" s="46"/>
      <c r="Q27" s="46"/>
      <c r="R27" s="19"/>
      <c r="S27" s="19"/>
      <c r="T27" s="19"/>
      <c r="U27" s="19"/>
      <c r="V27" s="19"/>
      <c r="W27" s="19"/>
      <c r="X27" s="19"/>
      <c r="Y27" s="19"/>
    </row>
    <row r="28" s="1" customFormat="1" ht="84" spans="1:25">
      <c r="A28" s="18">
        <v>17</v>
      </c>
      <c r="B28" s="23" t="s">
        <v>62</v>
      </c>
      <c r="C28" s="22" t="s">
        <v>140</v>
      </c>
      <c r="D28" s="23" t="s">
        <v>35</v>
      </c>
      <c r="E28" s="23" t="s">
        <v>141</v>
      </c>
      <c r="F28" s="23" t="s">
        <v>142</v>
      </c>
      <c r="G28" s="22" t="s">
        <v>143</v>
      </c>
      <c r="H28" s="24">
        <v>791.13</v>
      </c>
      <c r="I28" s="24">
        <v>600</v>
      </c>
      <c r="J28" s="24">
        <v>191.1</v>
      </c>
      <c r="K28" s="25"/>
      <c r="L28" s="25"/>
      <c r="M28" s="25"/>
      <c r="N28" s="25"/>
      <c r="O28" s="47" t="s">
        <v>144</v>
      </c>
      <c r="P28" s="47" t="s">
        <v>145</v>
      </c>
      <c r="Q28" s="47" t="s">
        <v>146</v>
      </c>
      <c r="R28" s="30" t="s">
        <v>41</v>
      </c>
      <c r="S28" s="57"/>
      <c r="T28" s="30" t="s">
        <v>41</v>
      </c>
      <c r="U28" s="30" t="s">
        <v>41</v>
      </c>
      <c r="V28" s="30" t="s">
        <v>41</v>
      </c>
      <c r="W28" s="30" t="s">
        <v>42</v>
      </c>
      <c r="X28" s="57" t="s">
        <v>147</v>
      </c>
      <c r="Y28" s="19"/>
    </row>
    <row r="29" s="1" customFormat="1" ht="120" spans="1:25">
      <c r="A29" s="18">
        <v>18</v>
      </c>
      <c r="B29" s="23" t="s">
        <v>52</v>
      </c>
      <c r="C29" s="31" t="s">
        <v>148</v>
      </c>
      <c r="D29" s="23" t="s">
        <v>35</v>
      </c>
      <c r="E29" s="31" t="s">
        <v>149</v>
      </c>
      <c r="F29" s="23" t="s">
        <v>142</v>
      </c>
      <c r="G29" s="32" t="s">
        <v>150</v>
      </c>
      <c r="H29" s="24">
        <v>110</v>
      </c>
      <c r="I29" s="24">
        <v>100</v>
      </c>
      <c r="J29" s="25"/>
      <c r="K29" s="25">
        <v>10</v>
      </c>
      <c r="L29" s="25"/>
      <c r="M29" s="25"/>
      <c r="N29" s="25"/>
      <c r="O29" s="47" t="s">
        <v>151</v>
      </c>
      <c r="P29" s="47" t="s">
        <v>152</v>
      </c>
      <c r="Q29" s="47" t="s">
        <v>153</v>
      </c>
      <c r="R29" s="30" t="s">
        <v>41</v>
      </c>
      <c r="S29" s="57"/>
      <c r="T29" s="30" t="s">
        <v>41</v>
      </c>
      <c r="U29" s="30" t="s">
        <v>41</v>
      </c>
      <c r="V29" s="30" t="s">
        <v>41</v>
      </c>
      <c r="W29" s="30" t="s">
        <v>42</v>
      </c>
      <c r="X29" s="57" t="s">
        <v>154</v>
      </c>
      <c r="Y29" s="67"/>
    </row>
    <row r="30" s="1" customFormat="1" ht="79" customHeight="1" spans="1:25">
      <c r="A30" s="18">
        <v>19</v>
      </c>
      <c r="B30" s="23" t="s">
        <v>62</v>
      </c>
      <c r="C30" s="22" t="s">
        <v>155</v>
      </c>
      <c r="D30" s="23" t="s">
        <v>35</v>
      </c>
      <c r="E30" s="23" t="s">
        <v>156</v>
      </c>
      <c r="F30" s="23" t="s">
        <v>157</v>
      </c>
      <c r="G30" s="22" t="s">
        <v>158</v>
      </c>
      <c r="H30" s="30">
        <v>113.24</v>
      </c>
      <c r="I30" s="30">
        <v>100</v>
      </c>
      <c r="J30" s="30"/>
      <c r="K30" s="30">
        <v>13.24</v>
      </c>
      <c r="L30" s="30" t="s">
        <v>159</v>
      </c>
      <c r="M30" s="30">
        <v>6</v>
      </c>
      <c r="N30" s="30">
        <v>19</v>
      </c>
      <c r="O30" s="30" t="s">
        <v>136</v>
      </c>
      <c r="P30" s="30" t="s">
        <v>108</v>
      </c>
      <c r="Q30" s="31" t="s">
        <v>109</v>
      </c>
      <c r="R30" s="30"/>
      <c r="S30" s="57"/>
      <c r="T30" s="30" t="s">
        <v>42</v>
      </c>
      <c r="U30" s="30" t="s">
        <v>42</v>
      </c>
      <c r="V30" s="30" t="s">
        <v>42</v>
      </c>
      <c r="W30" s="30" t="s">
        <v>42</v>
      </c>
      <c r="X30" s="65" t="s">
        <v>110</v>
      </c>
      <c r="Y30" s="57"/>
    </row>
    <row r="31" s="1" customFormat="1" ht="129" customHeight="1" spans="1:25">
      <c r="A31" s="18">
        <v>20</v>
      </c>
      <c r="B31" s="25" t="s">
        <v>62</v>
      </c>
      <c r="C31" s="26" t="s">
        <v>160</v>
      </c>
      <c r="D31" s="25" t="s">
        <v>35</v>
      </c>
      <c r="E31" s="26" t="s">
        <v>161</v>
      </c>
      <c r="F31" s="26" t="s">
        <v>157</v>
      </c>
      <c r="G31" s="26" t="s">
        <v>162</v>
      </c>
      <c r="H31" s="24">
        <v>80</v>
      </c>
      <c r="I31" s="24">
        <v>80</v>
      </c>
      <c r="J31" s="25">
        <v>0</v>
      </c>
      <c r="K31" s="25">
        <v>0</v>
      </c>
      <c r="L31" s="25">
        <v>0</v>
      </c>
      <c r="M31" s="25">
        <v>0</v>
      </c>
      <c r="N31" s="25">
        <v>0</v>
      </c>
      <c r="O31" s="48" t="s">
        <v>163</v>
      </c>
      <c r="P31" s="48" t="s">
        <v>164</v>
      </c>
      <c r="Q31" s="48"/>
      <c r="R31" s="30" t="s">
        <v>41</v>
      </c>
      <c r="S31" s="26"/>
      <c r="T31" s="57" t="s">
        <v>42</v>
      </c>
      <c r="U31" s="57" t="s">
        <v>41</v>
      </c>
      <c r="V31" s="57" t="s">
        <v>41</v>
      </c>
      <c r="W31" s="57" t="s">
        <v>42</v>
      </c>
      <c r="X31" s="60" t="s">
        <v>81</v>
      </c>
      <c r="Y31" s="26"/>
    </row>
    <row r="32" s="1" customFormat="1" ht="120" customHeight="1" spans="1:25">
      <c r="A32" s="18">
        <v>21</v>
      </c>
      <c r="B32" s="25" t="s">
        <v>62</v>
      </c>
      <c r="C32" s="26" t="s">
        <v>165</v>
      </c>
      <c r="D32" s="25" t="s">
        <v>35</v>
      </c>
      <c r="E32" s="26" t="s">
        <v>166</v>
      </c>
      <c r="F32" s="26" t="s">
        <v>157</v>
      </c>
      <c r="G32" s="26" t="s">
        <v>167</v>
      </c>
      <c r="H32" s="24">
        <v>60</v>
      </c>
      <c r="I32" s="24">
        <v>60</v>
      </c>
      <c r="J32" s="25">
        <v>0</v>
      </c>
      <c r="K32" s="25">
        <v>0</v>
      </c>
      <c r="L32" s="25">
        <v>1</v>
      </c>
      <c r="M32" s="25">
        <v>5</v>
      </c>
      <c r="N32" s="25">
        <v>19</v>
      </c>
      <c r="O32" s="48" t="s">
        <v>168</v>
      </c>
      <c r="P32" s="48" t="s">
        <v>169</v>
      </c>
      <c r="Q32" s="48"/>
      <c r="R32" s="30" t="s">
        <v>41</v>
      </c>
      <c r="S32" s="26"/>
      <c r="T32" s="57" t="s">
        <v>42</v>
      </c>
      <c r="U32" s="57" t="s">
        <v>41</v>
      </c>
      <c r="V32" s="57" t="s">
        <v>41</v>
      </c>
      <c r="W32" s="57" t="s">
        <v>42</v>
      </c>
      <c r="X32" s="60" t="s">
        <v>81</v>
      </c>
      <c r="Y32" s="26"/>
    </row>
    <row r="33" s="1" customFormat="1" ht="72" customHeight="1" spans="1:25">
      <c r="A33" s="33">
        <v>22</v>
      </c>
      <c r="B33" s="25" t="s">
        <v>62</v>
      </c>
      <c r="C33" s="26" t="s">
        <v>170</v>
      </c>
      <c r="D33" s="25" t="s">
        <v>35</v>
      </c>
      <c r="E33" s="26" t="s">
        <v>171</v>
      </c>
      <c r="F33" s="26" t="s">
        <v>157</v>
      </c>
      <c r="G33" s="26" t="s">
        <v>172</v>
      </c>
      <c r="H33" s="24">
        <v>40</v>
      </c>
      <c r="I33" s="24">
        <v>40</v>
      </c>
      <c r="J33" s="25">
        <v>0</v>
      </c>
      <c r="K33" s="25">
        <v>0</v>
      </c>
      <c r="L33" s="25">
        <v>0</v>
      </c>
      <c r="M33" s="25">
        <v>0</v>
      </c>
      <c r="N33" s="25">
        <v>0</v>
      </c>
      <c r="O33" s="48" t="s">
        <v>168</v>
      </c>
      <c r="P33" s="48" t="s">
        <v>173</v>
      </c>
      <c r="Q33" s="48"/>
      <c r="R33" s="30" t="s">
        <v>41</v>
      </c>
      <c r="S33" s="26"/>
      <c r="T33" s="57" t="s">
        <v>42</v>
      </c>
      <c r="U33" s="57" t="s">
        <v>41</v>
      </c>
      <c r="V33" s="57" t="s">
        <v>41</v>
      </c>
      <c r="W33" s="57" t="s">
        <v>42</v>
      </c>
      <c r="X33" s="60" t="s">
        <v>81</v>
      </c>
      <c r="Y33" s="26"/>
    </row>
    <row r="34" s="1" customFormat="1" ht="12" spans="1:25">
      <c r="A34" s="18" t="s">
        <v>174</v>
      </c>
      <c r="B34" s="19"/>
      <c r="C34" s="19"/>
      <c r="D34" s="19"/>
      <c r="E34" s="27" t="s">
        <v>157</v>
      </c>
      <c r="F34" s="28"/>
      <c r="G34" s="19"/>
      <c r="H34" s="20">
        <f>SUM(H28:H33)</f>
        <v>1194.37</v>
      </c>
      <c r="I34" s="20">
        <f t="shared" ref="I34:N34" si="6">SUM(I28:I33)</f>
        <v>980</v>
      </c>
      <c r="J34" s="19">
        <f t="shared" si="6"/>
        <v>191.1</v>
      </c>
      <c r="K34" s="19">
        <f t="shared" si="6"/>
        <v>23.24</v>
      </c>
      <c r="L34" s="19">
        <f t="shared" si="6"/>
        <v>1</v>
      </c>
      <c r="M34" s="19">
        <f t="shared" si="6"/>
        <v>11</v>
      </c>
      <c r="N34" s="19">
        <f t="shared" si="6"/>
        <v>38</v>
      </c>
      <c r="O34" s="46"/>
      <c r="P34" s="46"/>
      <c r="Q34" s="46"/>
      <c r="R34" s="19"/>
      <c r="S34" s="19"/>
      <c r="T34" s="19"/>
      <c r="U34" s="19"/>
      <c r="V34" s="19"/>
      <c r="W34" s="19"/>
      <c r="X34" s="19"/>
      <c r="Y34" s="19"/>
    </row>
    <row r="35" s="1" customFormat="1" ht="98" customHeight="1" spans="1:25">
      <c r="A35" s="3">
        <v>23</v>
      </c>
      <c r="B35" s="23" t="s">
        <v>52</v>
      </c>
      <c r="C35" s="23" t="s">
        <v>175</v>
      </c>
      <c r="D35" s="23" t="s">
        <v>35</v>
      </c>
      <c r="E35" s="23" t="s">
        <v>176</v>
      </c>
      <c r="F35" s="23" t="s">
        <v>177</v>
      </c>
      <c r="G35" s="31" t="s">
        <v>178</v>
      </c>
      <c r="H35" s="24">
        <v>57.4</v>
      </c>
      <c r="I35" s="24">
        <v>50</v>
      </c>
      <c r="J35" s="25"/>
      <c r="K35" s="24">
        <v>7.4</v>
      </c>
      <c r="L35" s="25">
        <v>1</v>
      </c>
      <c r="M35" s="25">
        <v>6</v>
      </c>
      <c r="N35" s="25">
        <v>17</v>
      </c>
      <c r="O35" s="47" t="s">
        <v>179</v>
      </c>
      <c r="P35" s="47" t="s">
        <v>180</v>
      </c>
      <c r="Q35" s="47" t="s">
        <v>181</v>
      </c>
      <c r="R35" s="30" t="s">
        <v>42</v>
      </c>
      <c r="S35" s="57" t="s">
        <v>182</v>
      </c>
      <c r="T35" s="30" t="s">
        <v>41</v>
      </c>
      <c r="U35" s="30" t="s">
        <v>41</v>
      </c>
      <c r="V35" s="30" t="s">
        <v>41</v>
      </c>
      <c r="W35" s="30" t="s">
        <v>42</v>
      </c>
      <c r="X35" s="57" t="s">
        <v>183</v>
      </c>
      <c r="Y35" s="67"/>
    </row>
    <row r="36" s="1" customFormat="1" ht="304" customHeight="1" spans="1:25">
      <c r="A36" s="3">
        <v>24</v>
      </c>
      <c r="B36" s="23" t="s">
        <v>52</v>
      </c>
      <c r="C36" s="22" t="s">
        <v>184</v>
      </c>
      <c r="D36" s="23" t="s">
        <v>35</v>
      </c>
      <c r="E36" s="23" t="s">
        <v>185</v>
      </c>
      <c r="F36" s="23" t="s">
        <v>186</v>
      </c>
      <c r="G36" s="22" t="s">
        <v>187</v>
      </c>
      <c r="H36" s="24">
        <v>1220</v>
      </c>
      <c r="I36" s="24">
        <v>667</v>
      </c>
      <c r="J36" s="25">
        <f>H36-I36</f>
        <v>553</v>
      </c>
      <c r="K36" s="25"/>
      <c r="L36" s="25"/>
      <c r="M36" s="25">
        <v>51</v>
      </c>
      <c r="N36" s="25">
        <v>172</v>
      </c>
      <c r="O36" s="47" t="s">
        <v>188</v>
      </c>
      <c r="P36" s="47" t="s">
        <v>189</v>
      </c>
      <c r="Q36" s="32"/>
      <c r="R36" s="30" t="s">
        <v>42</v>
      </c>
      <c r="S36" s="57" t="s">
        <v>190</v>
      </c>
      <c r="T36" s="30" t="s">
        <v>41</v>
      </c>
      <c r="U36" s="30" t="s">
        <v>41</v>
      </c>
      <c r="V36" s="30" t="s">
        <v>41</v>
      </c>
      <c r="W36" s="30" t="s">
        <v>42</v>
      </c>
      <c r="X36" s="57" t="s">
        <v>183</v>
      </c>
      <c r="Y36" s="67"/>
    </row>
    <row r="37" spans="1:25">
      <c r="A37" s="18" t="s">
        <v>174</v>
      </c>
      <c r="B37" s="19"/>
      <c r="C37" s="19"/>
      <c r="D37" s="19"/>
      <c r="E37" s="27" t="s">
        <v>191</v>
      </c>
      <c r="F37" s="28"/>
      <c r="G37" s="19"/>
      <c r="H37" s="20">
        <f>SUM(H35:H36)</f>
        <v>1277.4</v>
      </c>
      <c r="I37" s="20">
        <f t="shared" ref="I37:N37" si="7">SUM(I35:I36)</f>
        <v>717</v>
      </c>
      <c r="J37" s="19">
        <f t="shared" si="7"/>
        <v>553</v>
      </c>
      <c r="K37" s="20">
        <f t="shared" si="7"/>
        <v>7.4</v>
      </c>
      <c r="L37" s="19">
        <f t="shared" si="7"/>
        <v>1</v>
      </c>
      <c r="M37" s="19">
        <f t="shared" si="7"/>
        <v>57</v>
      </c>
      <c r="N37" s="19">
        <f t="shared" si="7"/>
        <v>189</v>
      </c>
      <c r="O37" s="46"/>
      <c r="P37" s="46"/>
      <c r="Q37" s="46"/>
      <c r="R37" s="19"/>
      <c r="S37" s="19"/>
      <c r="T37" s="19"/>
      <c r="U37" s="19"/>
      <c r="V37" s="19"/>
      <c r="W37" s="19"/>
      <c r="X37" s="19"/>
      <c r="Y37" s="19"/>
    </row>
    <row r="38" ht="224" customHeight="1" spans="1:25">
      <c r="A38" s="34">
        <v>25</v>
      </c>
      <c r="B38" s="23" t="s">
        <v>52</v>
      </c>
      <c r="C38" s="35" t="s">
        <v>192</v>
      </c>
      <c r="D38" s="36" t="s">
        <v>35</v>
      </c>
      <c r="E38" s="36" t="s">
        <v>193</v>
      </c>
      <c r="F38" s="36" t="s">
        <v>194</v>
      </c>
      <c r="G38" s="32" t="s">
        <v>195</v>
      </c>
      <c r="H38" s="37">
        <v>658.34</v>
      </c>
      <c r="I38" s="37">
        <v>571.5</v>
      </c>
      <c r="J38" s="51">
        <v>0</v>
      </c>
      <c r="K38" s="30">
        <f>H38-I38</f>
        <v>86.84</v>
      </c>
      <c r="L38" s="51"/>
      <c r="M38" s="51"/>
      <c r="N38" s="51"/>
      <c r="O38" s="47" t="s">
        <v>196</v>
      </c>
      <c r="P38" s="32" t="s">
        <v>197</v>
      </c>
      <c r="Q38" s="47" t="s">
        <v>198</v>
      </c>
      <c r="R38" s="51" t="s">
        <v>42</v>
      </c>
      <c r="S38" s="66" t="s">
        <v>60</v>
      </c>
      <c r="T38" s="51" t="s">
        <v>41</v>
      </c>
      <c r="U38" s="51" t="s">
        <v>41</v>
      </c>
      <c r="V38" s="51" t="s">
        <v>41</v>
      </c>
      <c r="W38" s="51" t="s">
        <v>42</v>
      </c>
      <c r="X38" s="66">
        <v>2023</v>
      </c>
      <c r="Y38" s="66"/>
    </row>
    <row r="39" spans="1:25">
      <c r="A39" s="18" t="s">
        <v>174</v>
      </c>
      <c r="B39" s="19"/>
      <c r="C39" s="19"/>
      <c r="D39" s="19"/>
      <c r="E39" s="27" t="s">
        <v>199</v>
      </c>
      <c r="F39" s="28"/>
      <c r="G39" s="19"/>
      <c r="H39" s="38">
        <f>SUM(H38:H38)</f>
        <v>658.34</v>
      </c>
      <c r="I39" s="38">
        <f t="shared" ref="I39:N39" si="8">SUM(I38:I38)</f>
        <v>571.5</v>
      </c>
      <c r="J39" s="38">
        <f t="shared" si="8"/>
        <v>0</v>
      </c>
      <c r="K39" s="38">
        <f t="shared" si="8"/>
        <v>86.84</v>
      </c>
      <c r="L39" s="38">
        <f t="shared" si="8"/>
        <v>0</v>
      </c>
      <c r="M39" s="38">
        <f t="shared" si="8"/>
        <v>0</v>
      </c>
      <c r="N39" s="38">
        <f t="shared" si="8"/>
        <v>0</v>
      </c>
      <c r="O39" s="52"/>
      <c r="P39" s="52"/>
      <c r="Q39" s="52"/>
      <c r="R39" s="38"/>
      <c r="S39" s="38"/>
      <c r="T39" s="38"/>
      <c r="U39" s="38"/>
      <c r="V39" s="39"/>
      <c r="W39" s="39"/>
      <c r="X39" s="39"/>
      <c r="Y39" s="39"/>
    </row>
    <row r="40" ht="96" spans="1:25">
      <c r="A40" s="34">
        <v>26</v>
      </c>
      <c r="B40" s="25" t="s">
        <v>200</v>
      </c>
      <c r="C40" s="22" t="s">
        <v>201</v>
      </c>
      <c r="D40" s="23" t="s">
        <v>35</v>
      </c>
      <c r="E40" s="23" t="s">
        <v>202</v>
      </c>
      <c r="F40" s="23" t="s">
        <v>203</v>
      </c>
      <c r="G40" s="22" t="s">
        <v>204</v>
      </c>
      <c r="H40" s="30">
        <v>39.62</v>
      </c>
      <c r="I40" s="30">
        <v>30</v>
      </c>
      <c r="J40" s="30"/>
      <c r="K40" s="30">
        <v>9.6</v>
      </c>
      <c r="L40" s="30"/>
      <c r="M40" s="30"/>
      <c r="N40" s="30"/>
      <c r="O40" s="47" t="s">
        <v>205</v>
      </c>
      <c r="P40" s="47" t="s">
        <v>108</v>
      </c>
      <c r="Q40" s="31" t="s">
        <v>206</v>
      </c>
      <c r="R40" s="30"/>
      <c r="S40" s="57"/>
      <c r="T40" s="30" t="s">
        <v>42</v>
      </c>
      <c r="U40" s="30" t="s">
        <v>42</v>
      </c>
      <c r="V40" s="30" t="s">
        <v>42</v>
      </c>
      <c r="W40" s="30" t="s">
        <v>42</v>
      </c>
      <c r="X40" s="65" t="s">
        <v>110</v>
      </c>
      <c r="Y40" s="57"/>
    </row>
    <row r="41" spans="1:25">
      <c r="A41" s="18" t="s">
        <v>174</v>
      </c>
      <c r="B41" s="19"/>
      <c r="C41" s="19"/>
      <c r="D41" s="19"/>
      <c r="E41" s="27" t="s">
        <v>203</v>
      </c>
      <c r="F41" s="28"/>
      <c r="G41" s="22"/>
      <c r="H41" s="30">
        <f>H40</f>
        <v>39.62</v>
      </c>
      <c r="I41" s="30">
        <f t="shared" ref="I41:N41" si="9">I40</f>
        <v>30</v>
      </c>
      <c r="J41" s="30">
        <f t="shared" si="9"/>
        <v>0</v>
      </c>
      <c r="K41" s="30">
        <f t="shared" si="9"/>
        <v>9.6</v>
      </c>
      <c r="L41" s="30">
        <f t="shared" si="9"/>
        <v>0</v>
      </c>
      <c r="M41" s="30">
        <f t="shared" si="9"/>
        <v>0</v>
      </c>
      <c r="N41" s="30">
        <f t="shared" si="9"/>
        <v>0</v>
      </c>
      <c r="O41" s="47"/>
      <c r="P41" s="30"/>
      <c r="Q41" s="31"/>
      <c r="R41" s="30"/>
      <c r="S41" s="57"/>
      <c r="T41" s="30"/>
      <c r="U41" s="30"/>
      <c r="V41" s="30"/>
      <c r="W41" s="30"/>
      <c r="X41" s="65"/>
      <c r="Y41" s="57"/>
    </row>
    <row r="42" ht="96" spans="1:25">
      <c r="A42" s="34">
        <v>27</v>
      </c>
      <c r="B42" s="25" t="s">
        <v>200</v>
      </c>
      <c r="C42" s="22" t="s">
        <v>207</v>
      </c>
      <c r="D42" s="23" t="s">
        <v>35</v>
      </c>
      <c r="E42" s="23" t="s">
        <v>208</v>
      </c>
      <c r="F42" s="23" t="s">
        <v>209</v>
      </c>
      <c r="G42" s="22" t="s">
        <v>210</v>
      </c>
      <c r="H42" s="30">
        <v>100</v>
      </c>
      <c r="I42" s="30">
        <v>30</v>
      </c>
      <c r="J42" s="30">
        <v>60</v>
      </c>
      <c r="K42" s="30"/>
      <c r="L42" s="30"/>
      <c r="M42" s="30"/>
      <c r="N42" s="30"/>
      <c r="O42" s="47" t="s">
        <v>205</v>
      </c>
      <c r="P42" s="47" t="s">
        <v>108</v>
      </c>
      <c r="Q42" s="31" t="s">
        <v>206</v>
      </c>
      <c r="R42" s="30"/>
      <c r="S42" s="57"/>
      <c r="T42" s="30" t="s">
        <v>42</v>
      </c>
      <c r="U42" s="30" t="s">
        <v>42</v>
      </c>
      <c r="V42" s="30" t="s">
        <v>42</v>
      </c>
      <c r="W42" s="30" t="s">
        <v>42</v>
      </c>
      <c r="X42" s="65" t="s">
        <v>110</v>
      </c>
      <c r="Y42" s="57"/>
    </row>
    <row r="43" spans="1:25">
      <c r="A43" s="18" t="s">
        <v>174</v>
      </c>
      <c r="B43" s="19"/>
      <c r="C43" s="19"/>
      <c r="D43" s="19"/>
      <c r="E43" s="27" t="s">
        <v>209</v>
      </c>
      <c r="F43" s="28"/>
      <c r="G43" s="39"/>
      <c r="H43" s="39">
        <f>H42</f>
        <v>100</v>
      </c>
      <c r="I43" s="39">
        <f t="shared" ref="I43:N43" si="10">I42</f>
        <v>30</v>
      </c>
      <c r="J43" s="39">
        <f t="shared" si="10"/>
        <v>60</v>
      </c>
      <c r="K43" s="39">
        <f t="shared" si="10"/>
        <v>0</v>
      </c>
      <c r="L43" s="39">
        <f t="shared" si="10"/>
        <v>0</v>
      </c>
      <c r="M43" s="39">
        <f t="shared" si="10"/>
        <v>0</v>
      </c>
      <c r="N43" s="39">
        <f t="shared" si="10"/>
        <v>0</v>
      </c>
      <c r="O43" s="39"/>
      <c r="P43" s="39"/>
      <c r="Q43" s="39"/>
      <c r="R43" s="39"/>
      <c r="S43" s="39"/>
      <c r="T43" s="39"/>
      <c r="U43" s="39"/>
      <c r="V43" s="39"/>
      <c r="W43" s="39"/>
      <c r="X43" s="39"/>
      <c r="Y43" s="39"/>
    </row>
  </sheetData>
  <mergeCells count="45">
    <mergeCell ref="B1:Y1"/>
    <mergeCell ref="B2:C2"/>
    <mergeCell ref="E2:F2"/>
    <mergeCell ref="H3:K3"/>
    <mergeCell ref="L3:Q3"/>
    <mergeCell ref="R3:S3"/>
    <mergeCell ref="T3:W3"/>
    <mergeCell ref="M4:N4"/>
    <mergeCell ref="E9:F9"/>
    <mergeCell ref="E14:F14"/>
    <mergeCell ref="E20:F20"/>
    <mergeCell ref="E23:F23"/>
    <mergeCell ref="E27:F27"/>
    <mergeCell ref="A34:B34"/>
    <mergeCell ref="E34:F34"/>
    <mergeCell ref="A37:B37"/>
    <mergeCell ref="E37:F37"/>
    <mergeCell ref="A39:B39"/>
    <mergeCell ref="E39:F39"/>
    <mergeCell ref="A41:B41"/>
    <mergeCell ref="E41:F41"/>
    <mergeCell ref="A43:B43"/>
    <mergeCell ref="E43:F43"/>
    <mergeCell ref="B3:B5"/>
    <mergeCell ref="C3:C5"/>
    <mergeCell ref="D3:D5"/>
    <mergeCell ref="E3:E5"/>
    <mergeCell ref="F3:F5"/>
    <mergeCell ref="G3:G5"/>
    <mergeCell ref="H4:H5"/>
    <mergeCell ref="I4:I5"/>
    <mergeCell ref="J4:J5"/>
    <mergeCell ref="K4:K5"/>
    <mergeCell ref="L4:L5"/>
    <mergeCell ref="O4:O5"/>
    <mergeCell ref="P4:P5"/>
    <mergeCell ref="Q4:Q5"/>
    <mergeCell ref="R4:R5"/>
    <mergeCell ref="S4:S5"/>
    <mergeCell ref="T4:T5"/>
    <mergeCell ref="U4:U5"/>
    <mergeCell ref="V4:V5"/>
    <mergeCell ref="W4:W5"/>
    <mergeCell ref="X3:X5"/>
    <mergeCell ref="Y3:Y5"/>
  </mergeCells>
  <dataValidations count="15">
    <dataValidation type="list" allowBlank="1" showInputMessage="1" showErrorMessage="1" sqref="R10:W10 B14 D14 R14:W14 R17:W17 B20 D20 R20:W20 B23 D23 R23:W23 B27 D27 R27:W27 B34 R34:W34 B37 D37 R37:W37 B39 D39 B41 D41 B43 D43 B7:B10 D7:D10 D32:D34 S32:S33 R7:W9">
      <formula1>#REF!</formula1>
    </dataValidation>
    <dataValidation type="list" allowBlank="1" showInputMessage="1" showErrorMessage="1" sqref="R11:W11 R12:W12 B11:B12 D11:D12">
      <formula1>[5]Sheet2!#REF!</formula1>
    </dataValidation>
    <dataValidation type="list" allowBlank="1" showInputMessage="1" showErrorMessage="1" sqref="B13 B22 D22 S22 D31 S31 B40 B42 B31:B33">
      <formula1>[1]Sheet2!#REF!</formula1>
    </dataValidation>
    <dataValidation type="list" allowBlank="1" showInputMessage="1" showErrorMessage="1" sqref="D13 S13">
      <formula1>[2]Sheet2!#REF!</formula1>
    </dataValidation>
    <dataValidation type="list" allowBlank="1" showInputMessage="1" showErrorMessage="1" sqref="R13 T13:W13 R22 T22:W22 T33:W33 R31:R33 T31:W32">
      <formula1>[3]Sheet2!#REF!</formula1>
    </dataValidation>
    <dataValidation type="list" allowBlank="1" showInputMessage="1" showErrorMessage="1" sqref="B15 D15 R15:W15">
      <formula1>[7]Sheet2!#REF!</formula1>
    </dataValidation>
    <dataValidation type="list" allowBlank="1" showInputMessage="1" showErrorMessage="1" sqref="R16:W16 B16:B17 D16:D17">
      <formula1>[6]Sheet2!#REF!</formula1>
    </dataValidation>
    <dataValidation type="list" allowBlank="1" showInputMessage="1" showErrorMessage="1" sqref="R18:W18 R19:W19 B21 D21 R21:W21 B30 D30 R30:W30 D40 D42 B18:B19 B25:B26 D18:D19 D25:D26 R40:W42 R25:W26">
      <formula1>[14]Sheet2!#REF!</formula1>
    </dataValidation>
    <dataValidation type="list" allowBlank="1" showInputMessage="1" showErrorMessage="1" sqref="B24 D24 R24:W24">
      <formula1>[8]Sheet2!#REF!</formula1>
    </dataValidation>
    <dataValidation type="list" allowBlank="1" showInputMessage="1" showErrorMessage="1" sqref="B28 D28 R28:W28">
      <formula1>[9]Sheet2!#REF!</formula1>
    </dataValidation>
    <dataValidation type="list" allowBlank="1" showInputMessage="1" showErrorMessage="1" sqref="B29 D29 R29:W29">
      <formula1>[4]Sheet2!#REF!</formula1>
    </dataValidation>
    <dataValidation type="list" allowBlank="1" showInputMessage="1" showErrorMessage="1" sqref="B35 D35 T35:W35 R35:S36">
      <formula1>[12]Sheet2!#REF!</formula1>
    </dataValidation>
    <dataValidation type="list" allowBlank="1" showInputMessage="1" showErrorMessage="1" sqref="B36">
      <formula1>[11]Sheet2!#REF!</formula1>
    </dataValidation>
    <dataValidation type="list" allowBlank="1" showInputMessage="1" showErrorMessage="1" sqref="D36 T36:W36">
      <formula1>[10]Sheet2!#REF!</formula1>
    </dataValidation>
    <dataValidation type="list" allowBlank="1" showInputMessage="1" showErrorMessage="1" sqref="B38 D38 R38:W38">
      <formula1>[13]Sheet2!#REF!</formula1>
    </dataValidation>
  </dataValidations>
  <pageMargins left="0.156944444444444" right="0.156944444444444" top="0.275" bottom="0.0784722222222222" header="0.196527777777778" footer="0.0784722222222222"/>
  <pageSetup paperSize="8"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Company>玉溪市红塔区党政机关单位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陈楚楚</cp:lastModifiedBy>
  <dcterms:created xsi:type="dcterms:W3CDTF">2022-11-08T08:52:00Z</dcterms:created>
  <dcterms:modified xsi:type="dcterms:W3CDTF">2025-05-22T01:46:06Z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573506E1963A438A805DD50D0FB20C2F_12</vt:lpwstr>
  </property>
</Properties>
</file>