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8800" windowHeight="12375"/>
  </bookViews>
  <sheets>
    <sheet name="2024年度巩固拓展脱贫攻坚成果同乡村振兴有效衔接年度项目资金" sheetId="1" r:id="rId1"/>
  </sheets>
  <definedNames>
    <definedName name="_xlnm._FilterDatabase" localSheetId="0" hidden="1">'2024年度巩固拓展脱贫攻坚成果同乡村振兴有效衔接年度项目资金'!$A$1:$H$23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<sst xmlns="http://schemas.openxmlformats.org/spreadsheetml/2006/main" count="32" uniqueCount="28">
  <si>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2024年度巩固拓展脱贫攻坚成果同乡村振兴有效衔接年度项目资金计划完成情况</t>
  </si>
  <si>
    <t>截至2024年12月10日</t>
  </si>
  <si>
    <t>序号</t>
  </si>
  <si>
    <t>项目名称</t>
  </si>
  <si>
    <t>资金投入计划</t>
  </si>
  <si>
    <t>已完成情况</t>
  </si>
  <si>
    <t>合计</t>
  </si>
  <si>
    <t>中央</t>
  </si>
  <si>
    <t>省级</t>
  </si>
  <si>
    <t>——</t>
  </si>
  <si>
    <t>红塔区-北城街道_产业发展_生产项目_大营社区民族团结示范村项目（二期，大营社区特色种植产业项目）</t>
  </si>
  <si>
    <t>红塔区-北城街道_产业发展_新型农村集体经济发展项目_北城街道古城社区灌溉饮水工程项目（古城社区农村集体经济发展项目）</t>
  </si>
  <si>
    <r>
      <rPr>
        <sz val="11"/>
        <rFont val="宋体"/>
        <charset val="134"/>
      </rPr>
      <t>红塔区</t>
    </r>
    <r>
      <rPr>
        <sz val="11"/>
        <rFont val="Courier New"/>
        <charset val="134"/>
      </rPr>
      <t>-</t>
    </r>
    <r>
      <rPr>
        <sz val="11"/>
        <rFont val="宋体"/>
        <charset val="134"/>
      </rPr>
      <t>北城街道</t>
    </r>
    <r>
      <rPr>
        <sz val="11"/>
        <rFont val="Courier New"/>
        <charset val="134"/>
      </rPr>
      <t>_</t>
    </r>
    <r>
      <rPr>
        <sz val="11"/>
        <rFont val="宋体"/>
        <charset val="134"/>
      </rPr>
      <t>产业发展</t>
    </r>
    <r>
      <rPr>
        <sz val="11"/>
        <rFont val="Courier New"/>
        <charset val="134"/>
      </rPr>
      <t>_</t>
    </r>
    <r>
      <rPr>
        <sz val="11"/>
        <rFont val="宋体"/>
        <charset val="134"/>
      </rPr>
      <t>新型农村集体经济发展项目</t>
    </r>
    <r>
      <rPr>
        <sz val="11"/>
        <rFont val="Courier New"/>
        <charset val="134"/>
      </rPr>
      <t>_</t>
    </r>
    <r>
      <rPr>
        <sz val="11"/>
        <rFont val="宋体"/>
        <charset val="134"/>
      </rPr>
      <t>北城街道王棋社区现代农业种植基地建设项目</t>
    </r>
  </si>
  <si>
    <r>
      <rPr>
        <sz val="11"/>
        <rFont val="宋体"/>
        <charset val="134"/>
      </rPr>
      <t>红塔区</t>
    </r>
    <r>
      <rPr>
        <sz val="11"/>
        <rFont val="Courier New"/>
        <charset val="134"/>
      </rPr>
      <t>-</t>
    </r>
    <r>
      <rPr>
        <sz val="11"/>
        <rFont val="宋体"/>
        <charset val="134"/>
      </rPr>
      <t>北城街道</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红塔区北城街道梅园社区大凹村村内道路建设工程</t>
    </r>
  </si>
  <si>
    <r>
      <rPr>
        <sz val="11"/>
        <rFont val="宋体"/>
        <charset val="134"/>
      </rPr>
      <t>红塔区</t>
    </r>
    <r>
      <rPr>
        <sz val="11"/>
        <rFont val="Courier New"/>
        <charset val="134"/>
      </rPr>
      <t>-</t>
    </r>
    <r>
      <rPr>
        <sz val="11"/>
        <rFont val="宋体"/>
        <charset val="134"/>
      </rPr>
      <t>北城街道</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红塔区北城街道梅园社区民族团结示范村项目</t>
    </r>
    <r>
      <rPr>
        <sz val="11"/>
        <rFont val="Courier New"/>
        <charset val="134"/>
      </rPr>
      <t>-</t>
    </r>
    <r>
      <rPr>
        <sz val="11"/>
        <rFont val="宋体"/>
        <charset val="134"/>
      </rPr>
      <t>大凹村产业配套道路建设工程</t>
    </r>
  </si>
  <si>
    <r>
      <rPr>
        <sz val="11"/>
        <rFont val="宋体"/>
        <charset val="134"/>
      </rPr>
      <t>红塔区</t>
    </r>
    <r>
      <rPr>
        <sz val="11"/>
        <rFont val="Courier New"/>
        <charset val="134"/>
      </rPr>
      <t>-</t>
    </r>
    <r>
      <rPr>
        <sz val="11"/>
        <rFont val="宋体"/>
        <charset val="134"/>
      </rPr>
      <t>春和街道</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t>
    </r>
    <r>
      <rPr>
        <sz val="11"/>
        <rFont val="宋体"/>
        <charset val="134"/>
      </rPr>
      <t>春和街道王大户社区民族村寨旅游提升</t>
    </r>
    <r>
      <rPr>
        <sz val="11"/>
        <rFont val="Courier New"/>
        <charset val="134"/>
      </rPr>
      <t>——</t>
    </r>
    <r>
      <rPr>
        <sz val="11"/>
        <rFont val="宋体"/>
        <charset val="134"/>
      </rPr>
      <t>兰花产业园道路硬化项目</t>
    </r>
  </si>
  <si>
    <r>
      <rPr>
        <sz val="11"/>
        <rFont val="宋体"/>
        <charset val="134"/>
      </rPr>
      <t>红塔区</t>
    </r>
    <r>
      <rPr>
        <sz val="11"/>
        <rFont val="Courier New"/>
        <charset val="134"/>
      </rPr>
      <t>-</t>
    </r>
    <r>
      <rPr>
        <sz val="11"/>
        <rFont val="宋体"/>
        <charset val="134"/>
      </rPr>
      <t>大营街街道</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大营街街道龙潭社区哨上民族村寨旅游提升项目</t>
    </r>
  </si>
  <si>
    <r>
      <rPr>
        <sz val="11"/>
        <rFont val="宋体"/>
        <charset val="134"/>
      </rPr>
      <t>红塔区</t>
    </r>
    <r>
      <rPr>
        <sz val="11"/>
        <rFont val="Courier New"/>
        <charset val="134"/>
      </rPr>
      <t>-</t>
    </r>
    <r>
      <rPr>
        <sz val="11"/>
        <rFont val="宋体"/>
        <charset val="134"/>
      </rPr>
      <t>洛河彝族乡</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t>
    </r>
    <r>
      <rPr>
        <sz val="11"/>
        <rFont val="宋体"/>
        <charset val="134"/>
      </rPr>
      <t>洛河乡法冲村委会汤家箐农业产业园区建设项目</t>
    </r>
  </si>
  <si>
    <r>
      <rPr>
        <sz val="11"/>
        <rFont val="宋体"/>
        <charset val="134"/>
      </rPr>
      <t>红塔区</t>
    </r>
    <r>
      <rPr>
        <sz val="11"/>
        <rFont val="Courier New"/>
        <charset val="134"/>
      </rPr>
      <t>-</t>
    </r>
    <r>
      <rPr>
        <sz val="11"/>
        <rFont val="宋体"/>
        <charset val="134"/>
      </rPr>
      <t>洛河彝族乡</t>
    </r>
    <r>
      <rPr>
        <sz val="11"/>
        <rFont val="Courier New"/>
        <charset val="134"/>
      </rPr>
      <t>_</t>
    </r>
    <r>
      <rPr>
        <sz val="11"/>
        <rFont val="宋体"/>
        <charset val="134"/>
      </rPr>
      <t>乡村治理和精神文明建设</t>
    </r>
    <r>
      <rPr>
        <sz val="11"/>
        <rFont val="Courier New"/>
        <charset val="134"/>
      </rPr>
      <t>_</t>
    </r>
    <r>
      <rPr>
        <sz val="11"/>
        <rFont val="宋体"/>
        <charset val="134"/>
      </rPr>
      <t>农村精神文明建设</t>
    </r>
    <r>
      <rPr>
        <sz val="11"/>
        <rFont val="Courier New"/>
        <charset val="134"/>
      </rPr>
      <t>_</t>
    </r>
    <r>
      <rPr>
        <sz val="11"/>
        <rFont val="宋体"/>
        <charset val="134"/>
      </rPr>
      <t>洛河乡洛河村委会</t>
    </r>
    <r>
      <rPr>
        <sz val="11"/>
        <rFont val="Courier New"/>
        <charset val="134"/>
      </rPr>
      <t>2024</t>
    </r>
    <r>
      <rPr>
        <sz val="11"/>
        <rFont val="宋体"/>
        <charset val="134"/>
      </rPr>
      <t>年民族手工业融合创新发展建设项目</t>
    </r>
  </si>
  <si>
    <r>
      <rPr>
        <sz val="11"/>
        <rFont val="宋体"/>
        <charset val="134"/>
      </rPr>
      <t>红塔区</t>
    </r>
    <r>
      <rPr>
        <sz val="11"/>
        <rFont val="Courier New"/>
        <charset val="134"/>
      </rPr>
      <t>_</t>
    </r>
    <r>
      <rPr>
        <sz val="11"/>
        <rFont val="宋体"/>
        <charset val="134"/>
      </rPr>
      <t>产业发展</t>
    </r>
    <r>
      <rPr>
        <sz val="11"/>
        <rFont val="Courier New"/>
        <charset val="134"/>
      </rPr>
      <t>_</t>
    </r>
    <r>
      <rPr>
        <sz val="11"/>
        <rFont val="宋体"/>
        <charset val="134"/>
      </rPr>
      <t>金融保险配套项目</t>
    </r>
    <r>
      <rPr>
        <sz val="11"/>
        <rFont val="Courier New"/>
        <charset val="134"/>
      </rPr>
      <t>_2024</t>
    </r>
    <r>
      <rPr>
        <sz val="11"/>
        <rFont val="宋体"/>
        <charset val="134"/>
      </rPr>
      <t>年脱贫人口小额信贷项目</t>
    </r>
  </si>
  <si>
    <r>
      <rPr>
        <sz val="11"/>
        <rFont val="宋体"/>
        <charset val="134"/>
      </rPr>
      <t>红塔区</t>
    </r>
    <r>
      <rPr>
        <sz val="11"/>
        <rFont val="Courier New"/>
        <charset val="134"/>
      </rPr>
      <t>_</t>
    </r>
    <r>
      <rPr>
        <sz val="11"/>
        <rFont val="宋体"/>
        <charset val="134"/>
      </rPr>
      <t>巩固三保障成果</t>
    </r>
    <r>
      <rPr>
        <sz val="11"/>
        <rFont val="Courier New"/>
        <charset val="134"/>
      </rPr>
      <t>_</t>
    </r>
    <r>
      <rPr>
        <sz val="11"/>
        <rFont val="宋体"/>
        <charset val="134"/>
      </rPr>
      <t>教育</t>
    </r>
    <r>
      <rPr>
        <sz val="11"/>
        <rFont val="Courier New"/>
        <charset val="134"/>
      </rPr>
      <t>_2024</t>
    </r>
    <r>
      <rPr>
        <sz val="11"/>
        <rFont val="宋体"/>
        <charset val="134"/>
      </rPr>
      <t>年雨露计划项目</t>
    </r>
  </si>
  <si>
    <t xml:space="preserve">红塔区-春和街道_产业发展_配套设施项目_玉溪市红塔区春和街道王大户社区2024年宜居宜业和美示范村创建项目（一期） </t>
  </si>
  <si>
    <t>红塔区-玉带路街道_产业发展_新型农村集体经济发展项目_玉带街道黄官社区发展壮大集体经济项目(玉带街道黄官社区鲜切花示范园合作项目)</t>
  </si>
  <si>
    <t>红塔区-高仓街道_产业发展_新型农村集体经济发展项目_高仓街道排山社区冷库建设项目(高仓街道排山社区冷链仓储基地建设项目)</t>
  </si>
  <si>
    <t>红塔区-洛河彝族乡_乡村建设行动_农村基础设施（含产业配套基础设施）_洛河乡法冲村委会民族团结进步示范村建设项目</t>
  </si>
  <si>
    <t>红塔区-小石桥彝族乡_产业发展_生产项目_小石桥“玉见玉苗”田园综合体农文旅产业项目（小石桥乡田园综合体农文旅产业项目一期）</t>
  </si>
  <si>
    <t>洛河乡法冲村委会民族团结进步示范村建设项目（二期）</t>
  </si>
  <si>
    <t xml:space="preserve">红塔区_就业项目_就业_2024年脱贫人口“人人持证 技能致富”专项行动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</si>
</sst>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_);[Red]\(0\)"/>
  </numFmts>
  <fonts count="33">
    <font>
      <sz val="12"/>
      <color theme="1"/>
      <name val="宋体"/>
      <charset val="134"/>
    </font>
    <font>
      <sz val="9"/>
      <name val="宋体"/>
      <charset val="134"/>
    </font>
    <font>
      <sz val="9"/>
      <name val="等线"/>
      <charset val="134"/>
      <scheme val="minor"/>
    </font>
    <font>
      <sz val="24"/>
      <name val="黑体"/>
      <charset val="134"/>
    </font>
    <font>
      <sz val="14"/>
      <name val="方正仿宋_GB2312"/>
      <charset val="134"/>
    </font>
    <font>
      <b/>
      <sz val="12"/>
      <name val="等线"/>
      <charset val="134"/>
      <scheme val="minor"/>
    </font>
    <font>
      <b/>
      <sz val="12"/>
      <name val="宋体"/>
      <charset val="134"/>
    </font>
    <font>
      <b/>
      <sz val="9"/>
      <name val="等线"/>
      <charset val="134"/>
      <scheme val="minor"/>
    </font>
    <font>
      <b/>
      <sz val="9"/>
      <name val="宋体"/>
      <charset val="134"/>
    </font>
    <font>
      <sz val="10"/>
      <name val="宋体"/>
      <charset val="134"/>
    </font>
    <font>
      <sz val="11"/>
      <name val="宋体"/>
      <charset val="134"/>
    </font>
    <font>
      <sz val="10"/>
      <name val="Courier New"/>
      <charset val="134"/>
    </font>
    <font>
      <u/>
      <sz val="11"/>
      <color indexed="4"/>
      <name val="宋体"/>
      <charset val="134"/>
    </font>
    <font>
      <u/>
      <sz val="11"/>
      <color indexed="20"/>
      <name val="宋体"/>
      <charset val="134"/>
    </font>
    <font>
      <sz val="11"/>
      <color indexed="2"/>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65"/>
      <name val="宋体"/>
      <charset val="134"/>
    </font>
    <font>
      <sz val="11"/>
      <color indexed="53"/>
      <name val="宋体"/>
      <charset val="134"/>
    </font>
    <font>
      <b/>
      <sz val="11"/>
      <name val="宋体"/>
      <charset val="134"/>
    </font>
    <font>
      <sz val="11"/>
      <color indexed="17"/>
      <name val="宋体"/>
      <charset val="134"/>
    </font>
    <font>
      <sz val="11"/>
      <color indexed="16"/>
      <name val="宋体"/>
      <charset val="134"/>
    </font>
    <font>
      <sz val="11"/>
      <color indexed="19"/>
      <name val="宋体"/>
      <charset val="134"/>
    </font>
    <font>
      <sz val="11"/>
      <color indexed="65"/>
      <name val="宋体"/>
      <charset val="134"/>
    </font>
    <font>
      <sz val="10"/>
      <name val="Arial"/>
      <charset val="134"/>
    </font>
    <font>
      <sz val="11"/>
      <color theme="1"/>
      <name val="等线"/>
      <charset val="134"/>
      <scheme val="minor"/>
    </font>
    <font>
      <sz val="11"/>
      <name val="Courier New"/>
      <charset val="134"/>
    </font>
  </fonts>
  <fills count="19">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indexed="65"/>
        <bgColor indexed="64"/>
      </patternFill>
    </fill>
    <fill>
      <patternFill patternType="solid">
        <fgColor indexed="55"/>
        <bgColor indexed="55"/>
      </patternFill>
    </fill>
    <fill>
      <patternFill patternType="solid">
        <fgColor indexed="42"/>
        <bgColor indexed="42"/>
      </patternFill>
    </fill>
    <fill>
      <patternFill patternType="solid">
        <fgColor indexed="45"/>
        <bgColor indexed="45"/>
      </patternFill>
    </fill>
    <fill>
      <patternFill patternType="solid">
        <fgColor indexed="43"/>
        <bgColor indexed="43"/>
      </patternFill>
    </fill>
    <fill>
      <patternFill patternType="solid">
        <fgColor indexed="48"/>
        <bgColor indexed="48"/>
      </patternFill>
    </fill>
    <fill>
      <patternFill patternType="solid">
        <fgColor indexed="27"/>
        <bgColor indexed="27"/>
      </patternFill>
    </fill>
    <fill>
      <patternFill patternType="solid">
        <fgColor indexed="31"/>
        <bgColor indexed="31"/>
      </patternFill>
    </fill>
    <fill>
      <patternFill patternType="solid">
        <fgColor indexed="44"/>
        <bgColor indexed="44"/>
      </patternFill>
    </fill>
    <fill>
      <patternFill patternType="solid">
        <fgColor indexed="53"/>
        <bgColor indexed="53"/>
      </patternFill>
    </fill>
    <fill>
      <patternFill patternType="solid">
        <fgColor indexed="22"/>
        <bgColor indexed="22"/>
      </patternFill>
    </fill>
    <fill>
      <patternFill patternType="solid">
        <fgColor indexed="51"/>
        <bgColor indexed="51"/>
      </patternFill>
    </fill>
    <fill>
      <patternFill patternType="solid">
        <fgColor indexed="54"/>
        <bgColor indexed="54"/>
      </patternFill>
    </fill>
    <fill>
      <patternFill patternType="solid">
        <fgColor indexed="24"/>
        <bgColor indexed="24"/>
      </patternFill>
    </fill>
    <fill>
      <patternFill patternType="solid">
        <fgColor indexed="57"/>
        <bgColor indexed="57"/>
      </patternFill>
    </fill>
  </fills>
  <borders count="13">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4">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5">
      <alignment vertical="center"/>
    </xf>
    <xf numFmtId="0" fontId="14" fillId="0" borderId="0">
      <alignment vertical="center"/>
    </xf>
    <xf numFmtId="0" fontId="15" fillId="0" borderId="0">
      <alignment vertical="center"/>
    </xf>
    <xf numFmtId="0" fontId="16" fillId="0" borderId="0">
      <alignment vertical="center"/>
    </xf>
    <xf numFmtId="0" fontId="17" fillId="0" borderId="6">
      <alignment vertical="center"/>
    </xf>
    <xf numFmtId="0" fontId="18" fillId="0" borderId="6">
      <alignment vertical="center"/>
    </xf>
    <xf numFmtId="0" fontId="19" fillId="0" borderId="7">
      <alignment vertical="center"/>
    </xf>
    <xf numFmtId="0" fontId="19" fillId="0" borderId="0">
      <alignment vertical="center"/>
    </xf>
    <xf numFmtId="0" fontId="20" fillId="3" borderId="8">
      <alignment vertical="center"/>
    </xf>
    <xf numFmtId="0" fontId="21" fillId="4" borderId="9">
      <alignment vertical="center"/>
    </xf>
    <xf numFmtId="0" fontId="22" fillId="4" borderId="8">
      <alignment vertical="center"/>
    </xf>
    <xf numFmtId="0" fontId="23" fillId="5" borderId="10">
      <alignment vertical="center"/>
    </xf>
    <xf numFmtId="0" fontId="24" fillId="0" borderId="11">
      <alignment vertical="center"/>
    </xf>
    <xf numFmtId="0" fontId="25" fillId="0" borderId="12">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10" fillId="10" borderId="0">
      <alignment vertical="center"/>
    </xf>
    <xf numFmtId="0" fontId="10" fillId="11" borderId="0">
      <alignment vertical="center"/>
    </xf>
    <xf numFmtId="0" fontId="29" fillId="12" borderId="0">
      <alignment vertical="center"/>
    </xf>
    <xf numFmtId="0" fontId="29" fillId="13" borderId="0">
      <alignment vertical="center"/>
    </xf>
    <xf numFmtId="0" fontId="10" fillId="2" borderId="0">
      <alignment vertical="center"/>
    </xf>
    <xf numFmtId="0" fontId="10" fillId="3" borderId="0">
      <alignment vertical="center"/>
    </xf>
    <xf numFmtId="0" fontId="29" fillId="3" borderId="0">
      <alignment vertical="center"/>
    </xf>
    <xf numFmtId="0" fontId="29" fillId="5" borderId="0">
      <alignment vertical="center"/>
    </xf>
    <xf numFmtId="0" fontId="10" fillId="4" borderId="0">
      <alignment vertical="center"/>
    </xf>
    <xf numFmtId="0" fontId="10" fillId="14" borderId="0">
      <alignment vertical="center"/>
    </xf>
    <xf numFmtId="0" fontId="29" fillId="14" borderId="0">
      <alignment vertical="center"/>
    </xf>
    <xf numFmtId="0" fontId="29" fillId="15" borderId="0">
      <alignment vertical="center"/>
    </xf>
    <xf numFmtId="0" fontId="10" fillId="2" borderId="0">
      <alignment vertical="center"/>
    </xf>
    <xf numFmtId="0" fontId="10" fillId="8" borderId="0">
      <alignment vertical="center"/>
    </xf>
    <xf numFmtId="0" fontId="29" fillId="3" borderId="0">
      <alignment vertical="center"/>
    </xf>
    <xf numFmtId="0" fontId="29" fillId="16" borderId="0">
      <alignment vertical="center"/>
    </xf>
    <xf numFmtId="0" fontId="10" fillId="11" borderId="0">
      <alignment vertical="center"/>
    </xf>
    <xf numFmtId="0" fontId="10" fillId="11" borderId="0">
      <alignment vertical="center"/>
    </xf>
    <xf numFmtId="0" fontId="29" fillId="17" borderId="0">
      <alignment vertical="center"/>
    </xf>
    <xf numFmtId="0" fontId="29" fillId="18" borderId="0">
      <alignment vertical="center"/>
    </xf>
    <xf numFmtId="0" fontId="10" fillId="6" borderId="0">
      <alignment vertical="center"/>
    </xf>
    <xf numFmtId="0" fontId="10" fillId="14" borderId="0">
      <alignment vertical="center"/>
    </xf>
    <xf numFmtId="0" fontId="29" fillId="14" borderId="0">
      <alignment vertical="center"/>
    </xf>
    <xf numFmtId="0" fontId="0" fillId="0" borderId="0"/>
    <xf numFmtId="0" fontId="10" fillId="0" borderId="0">
      <alignment vertical="center"/>
    </xf>
    <xf numFmtId="0" fontId="30" fillId="0" borderId="0"/>
    <xf numFmtId="0" fontId="0" fillId="0" borderId="0"/>
    <xf numFmtId="0" fontId="31" fillId="0" borderId="0">
      <alignment vertical="center"/>
    </xf>
  </cellStyleXfs>
  <cellXfs count="21">
    <xf numFmtId="0" fontId="0" fillId="0" borderId="0" xfId="0" applyAlignment="1">
      <alignment vertical="center"/>
    </xf>
    <xf numFmtId="176" fontId="1" fillId="0" borderId="0" xfId="0" applyNumberFormat="1" applyFont="1" applyAlignment="1">
      <alignment vertical="center"/>
    </xf>
    <xf numFmtId="176" fontId="2" fillId="0" borderId="0" xfId="0" applyNumberFormat="1" applyFont="1" applyAlignment="1">
      <alignment horizontal="center" vertical="center"/>
    </xf>
    <xf numFmtId="176" fontId="1" fillId="0" borderId="0" xfId="0" applyNumberFormat="1" applyFont="1" applyAlignment="1">
      <alignment horizontal="center" vertical="center"/>
    </xf>
    <xf numFmtId="176" fontId="1" fillId="0" borderId="0" xfId="0" applyNumberFormat="1" applyFont="1" applyAlignment="1">
      <alignment horizontal="left" vertical="center"/>
    </xf>
    <xf numFmtId="176" fontId="3" fillId="0" borderId="0" xfId="0" applyNumberFormat="1" applyFont="1" applyAlignment="1">
      <alignment horizontal="center" vertical="center"/>
    </xf>
    <xf numFmtId="176" fontId="4" fillId="0" borderId="0" xfId="0" applyNumberFormat="1" applyFont="1" applyAlignment="1">
      <alignment horizontal="left"/>
    </xf>
    <xf numFmtId="176"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176" fontId="5" fillId="0" borderId="4"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 fillId="0" borderId="3" xfId="0" applyFont="1" applyBorder="1" applyAlignment="1">
      <alignment horizontal="center" vertical="center"/>
    </xf>
    <xf numFmtId="178" fontId="9"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xf>
    <xf numFmtId="0" fontId="1" fillId="0" borderId="3" xfId="0" applyFont="1" applyBorder="1" applyAlignment="1">
      <alignment horizontal="center" vertical="center" wrapText="1"/>
    </xf>
    <xf numFmtId="0" fontId="9" fillId="0" borderId="3"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2018年核桃提质增效项目" xfId="49"/>
    <cellStyle name="常规 10_2016年计划减贫人员花名小贾" xfId="50"/>
    <cellStyle name="常规 90" xfId="51"/>
    <cellStyle name="常规 29" xfId="52"/>
    <cellStyle name="常规 4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5</xdr:col>
          <xdr:colOff>0</xdr:colOff>
          <xdr:row>23</xdr:row>
          <xdr:rowOff>0</xdr:rowOff>
        </xdr:from>
        <xdr:to>
          <xdr:col>5</xdr:col>
          <xdr:colOff>0</xdr:colOff>
          <xdr:row>23</xdr:row>
          <xdr:rowOff>9525</xdr:rowOff>
        </xdr:to>
        <xdr:sp>
          <xdr:nvSpPr>
            <xdr:cNvPr id="1025" name="Object 1" hidden="1">
              <a:extLst>
                <a:ext uri="{63B3BB69-23CF-44E3-9099-C40C66FF867C}">
                  <a14:compatExt spid="_x0000_s1025"/>
                </a:ext>
              </a:extLst>
            </xdr:cNvPr>
            <xdr:cNvSpPr/>
          </xdr:nvSpPr>
          <xdr:spPr>
            <a:xfrm>
              <a:off x="10156825" y="9563100"/>
              <a:ext cx="0" cy="95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5</xdr:col>
          <xdr:colOff>0</xdr:colOff>
          <xdr:row>10</xdr:row>
          <xdr:rowOff>9525</xdr:rowOff>
        </xdr:to>
        <xdr:sp>
          <xdr:nvSpPr>
            <xdr:cNvPr id="1026" name="Object 2" hidden="1">
              <a:extLst>
                <a:ext uri="{63B3BB69-23CF-44E3-9099-C40C66FF867C}">
                  <a14:compatExt spid="_x0000_s1026"/>
                </a:ext>
              </a:extLst>
            </xdr:cNvPr>
            <xdr:cNvSpPr/>
          </xdr:nvSpPr>
          <xdr:spPr>
            <a:xfrm>
              <a:off x="10156825" y="4279900"/>
              <a:ext cx="0" cy="95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5</xdr:col>
          <xdr:colOff>0</xdr:colOff>
          <xdr:row>23</xdr:row>
          <xdr:rowOff>9525</xdr:rowOff>
        </xdr:to>
        <xdr:sp>
          <xdr:nvSpPr>
            <xdr:cNvPr id="1027" name="Object 3" hidden="1">
              <a:extLst>
                <a:ext uri="{63B3BB69-23CF-44E3-9099-C40C66FF867C}">
                  <a14:compatExt spid="_x0000_s1027"/>
                </a:ext>
              </a:extLst>
            </xdr:cNvPr>
            <xdr:cNvSpPr/>
          </xdr:nvSpPr>
          <xdr:spPr>
            <a:xfrm>
              <a:off x="10156825" y="9563100"/>
              <a:ext cx="0" cy="952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zoomScale="85" zoomScaleNormal="85" workbookViewId="0">
      <selection activeCell="J15" sqref="J15"/>
    </sheetView>
  </sheetViews>
  <sheetFormatPr defaultColWidth="9" defaultRowHeight="11.25" customHeight="1" outlineLevelCol="7"/>
  <cols>
    <col min="1" max="1" width="5" style="3" customWidth="1"/>
    <col min="2" max="2" width="95.2916666666667" style="4" customWidth="1"/>
    <col min="3" max="5" width="11" style="3" customWidth="1"/>
    <col min="6" max="6" width="11.25" style="3" customWidth="1"/>
    <col min="7" max="7" width="9.25" style="1" customWidth="1"/>
    <col min="8" max="8" width="9.55833333333333" style="1" customWidth="1"/>
    <col min="9" max="257" width="9" style="1" customWidth="1"/>
  </cols>
  <sheetData>
    <row r="1" s="1" customFormat="1" ht="38" customHeight="1" spans="1:8">
      <c r="A1" s="5" t="s">
        <v>0</v>
      </c>
      <c r="B1" s="5"/>
      <c r="C1" s="5"/>
      <c r="D1" s="5"/>
      <c r="E1" s="5"/>
      <c r="F1" s="5"/>
      <c r="G1" s="5"/>
      <c r="H1" s="5"/>
    </row>
    <row r="2" s="1" customFormat="1" ht="38" customHeight="1" spans="1:8">
      <c r="A2" s="6" t="s">
        <v>1</v>
      </c>
      <c r="B2" s="6"/>
      <c r="C2" s="5"/>
      <c r="D2" s="5"/>
      <c r="E2" s="5"/>
      <c r="F2" s="5"/>
      <c r="G2" s="5"/>
      <c r="H2" s="5"/>
    </row>
    <row r="3" s="2" customFormat="1" ht="37" customHeight="1" spans="1:8">
      <c r="A3" s="7" t="s">
        <v>2</v>
      </c>
      <c r="B3" s="7" t="s">
        <v>3</v>
      </c>
      <c r="C3" s="8" t="s">
        <v>4</v>
      </c>
      <c r="D3" s="8"/>
      <c r="E3" s="8"/>
      <c r="F3" s="9" t="s">
        <v>5</v>
      </c>
      <c r="G3" s="9"/>
      <c r="H3" s="9"/>
    </row>
    <row r="4" s="2" customFormat="1" ht="37" customHeight="1" spans="1:8">
      <c r="A4" s="10"/>
      <c r="B4" s="10"/>
      <c r="C4" s="11" t="s">
        <v>6</v>
      </c>
      <c r="D4" s="11" t="s">
        <v>7</v>
      </c>
      <c r="E4" s="11" t="s">
        <v>8</v>
      </c>
      <c r="F4" s="11" t="s">
        <v>6</v>
      </c>
      <c r="G4" s="11" t="s">
        <v>7</v>
      </c>
      <c r="H4" s="11" t="s">
        <v>8</v>
      </c>
    </row>
    <row r="5" s="2" customFormat="1" ht="27" customHeight="1" spans="1:8">
      <c r="A5" s="12" t="s">
        <v>9</v>
      </c>
      <c r="B5" s="12" t="s">
        <v>9</v>
      </c>
      <c r="C5" s="13">
        <f>SUM(XFD5)</f>
        <v>0</v>
      </c>
      <c r="D5" s="13">
        <f>SUM(XFD6:XFD23)</f>
        <v>0</v>
      </c>
      <c r="E5" s="13">
        <f>SUM(XFD6:XFD23)</f>
        <v>0</v>
      </c>
      <c r="F5" s="14">
        <f t="shared" ref="F5:F16" si="0">SUM(XFD5)</f>
        <v>0</v>
      </c>
      <c r="G5" s="15">
        <f>SUM(XFD6:XFD23)</f>
        <v>0</v>
      </c>
      <c r="H5" s="15">
        <f>SUM(XFD6:XFD23)</f>
        <v>0</v>
      </c>
    </row>
    <row r="6" s="2" customFormat="1" ht="32" customHeight="1" spans="1:8">
      <c r="A6" s="16">
        <v>1</v>
      </c>
      <c r="B6" s="17" t="s">
        <v>10</v>
      </c>
      <c r="C6" s="18">
        <v>100</v>
      </c>
      <c r="D6" s="18">
        <v>100</v>
      </c>
      <c r="E6" s="18">
        <v>0</v>
      </c>
      <c r="F6" s="19">
        <f t="shared" si="0"/>
        <v>0</v>
      </c>
      <c r="G6" s="15">
        <f>37+20+33+10</f>
        <v>100</v>
      </c>
      <c r="H6" s="15"/>
    </row>
    <row r="7" s="2" customFormat="1" ht="32" customHeight="1" spans="1:8">
      <c r="A7" s="16">
        <v>2</v>
      </c>
      <c r="B7" s="17" t="s">
        <v>11</v>
      </c>
      <c r="C7" s="18">
        <v>210</v>
      </c>
      <c r="D7" s="18">
        <v>210</v>
      </c>
      <c r="E7" s="18">
        <v>0</v>
      </c>
      <c r="F7" s="19">
        <f t="shared" si="0"/>
        <v>0</v>
      </c>
      <c r="G7" s="15">
        <f>143+46+21</f>
        <v>210</v>
      </c>
      <c r="H7" s="15"/>
    </row>
    <row r="8" s="2" customFormat="1" ht="32" customHeight="1" spans="1:8">
      <c r="A8" s="16">
        <v>3</v>
      </c>
      <c r="B8" s="17" t="s">
        <v>12</v>
      </c>
      <c r="C8" s="18">
        <v>70</v>
      </c>
      <c r="D8" s="18">
        <v>70</v>
      </c>
      <c r="E8" s="18">
        <v>0</v>
      </c>
      <c r="F8" s="19">
        <f t="shared" si="0"/>
        <v>0</v>
      </c>
      <c r="G8" s="15">
        <f>27+33+5+5</f>
        <v>70</v>
      </c>
      <c r="H8" s="15"/>
    </row>
    <row r="9" s="2" customFormat="1" ht="32" customHeight="1" spans="1:8">
      <c r="A9" s="16">
        <v>4</v>
      </c>
      <c r="B9" s="17" t="s">
        <v>13</v>
      </c>
      <c r="C9" s="18">
        <v>269</v>
      </c>
      <c r="D9" s="18">
        <v>269</v>
      </c>
      <c r="E9" s="18">
        <v>0</v>
      </c>
      <c r="F9" s="19">
        <f t="shared" si="0"/>
        <v>0</v>
      </c>
      <c r="G9" s="15">
        <f>90.5+130+38+10.5</f>
        <v>269</v>
      </c>
      <c r="H9" s="15"/>
    </row>
    <row r="10" s="2" customFormat="1" ht="32" customHeight="1" spans="1:8">
      <c r="A10" s="16">
        <v>5</v>
      </c>
      <c r="B10" s="17" t="s">
        <v>14</v>
      </c>
      <c r="C10" s="18">
        <v>100</v>
      </c>
      <c r="D10" s="18">
        <v>100</v>
      </c>
      <c r="E10" s="18">
        <v>0</v>
      </c>
      <c r="F10" s="19">
        <f t="shared" si="0"/>
        <v>0</v>
      </c>
      <c r="G10" s="15">
        <f>32+33.5499999999999+25+9.44999999999999</f>
        <v>99.9999999999999</v>
      </c>
      <c r="H10" s="15"/>
    </row>
    <row r="11" s="2" customFormat="1" ht="32" customHeight="1" spans="1:8">
      <c r="A11" s="16">
        <v>6</v>
      </c>
      <c r="B11" s="17" t="s">
        <v>15</v>
      </c>
      <c r="C11" s="18">
        <v>30</v>
      </c>
      <c r="D11" s="18">
        <v>30</v>
      </c>
      <c r="E11" s="18">
        <v>0</v>
      </c>
      <c r="F11" s="19">
        <f t="shared" si="0"/>
        <v>0</v>
      </c>
      <c r="G11" s="15">
        <f t="shared" ref="G11:G12" si="1">15+12+3</f>
        <v>30</v>
      </c>
      <c r="H11" s="15"/>
    </row>
    <row r="12" s="2" customFormat="1" ht="32" customHeight="1" spans="1:8">
      <c r="A12" s="16">
        <v>7</v>
      </c>
      <c r="B12" s="17" t="s">
        <v>16</v>
      </c>
      <c r="C12" s="18">
        <v>30</v>
      </c>
      <c r="D12" s="18">
        <v>30</v>
      </c>
      <c r="E12" s="18">
        <v>0</v>
      </c>
      <c r="F12" s="19">
        <f t="shared" si="0"/>
        <v>0</v>
      </c>
      <c r="G12" s="15">
        <f t="shared" si="1"/>
        <v>30</v>
      </c>
      <c r="H12" s="15"/>
    </row>
    <row r="13" s="2" customFormat="1" ht="32" customHeight="1" spans="1:8">
      <c r="A13" s="16">
        <v>8</v>
      </c>
      <c r="B13" s="17" t="s">
        <v>17</v>
      </c>
      <c r="C13" s="18">
        <v>732</v>
      </c>
      <c r="D13" s="18">
        <v>732</v>
      </c>
      <c r="E13" s="18">
        <v>50.646</v>
      </c>
      <c r="F13" s="19">
        <f t="shared" si="0"/>
        <v>0</v>
      </c>
      <c r="G13" s="15">
        <f>240.639999999999+70+85+185+75+76.3599999999999</f>
        <v>731.999999999999</v>
      </c>
      <c r="H13" s="15"/>
    </row>
    <row r="14" s="2" customFormat="1" ht="32" customHeight="1" spans="1:8">
      <c r="A14" s="16">
        <v>9</v>
      </c>
      <c r="B14" s="17" t="s">
        <v>18</v>
      </c>
      <c r="C14" s="18">
        <v>20</v>
      </c>
      <c r="D14" s="18">
        <v>20</v>
      </c>
      <c r="E14" s="18">
        <v>0</v>
      </c>
      <c r="F14" s="19">
        <f t="shared" si="0"/>
        <v>0</v>
      </c>
      <c r="G14" s="15">
        <f>10+8</f>
        <v>18</v>
      </c>
      <c r="H14" s="15"/>
    </row>
    <row r="15" s="2" customFormat="1" ht="32" customHeight="1" spans="1:8">
      <c r="A15" s="16">
        <v>10</v>
      </c>
      <c r="B15" s="17" t="s">
        <v>19</v>
      </c>
      <c r="C15" s="18">
        <v>74</v>
      </c>
      <c r="D15" s="18">
        <v>74</v>
      </c>
      <c r="E15" s="18">
        <v>0</v>
      </c>
      <c r="F15" s="19">
        <f t="shared" si="0"/>
        <v>0</v>
      </c>
      <c r="G15" s="15">
        <f>18.026087+17.5740669999999+17.096819+0.163555</f>
        <v>52.8605279999999</v>
      </c>
      <c r="H15" s="15"/>
    </row>
    <row r="16" s="2" customFormat="1" ht="32" customHeight="1" spans="1:8">
      <c r="A16" s="16">
        <v>11</v>
      </c>
      <c r="B16" s="17" t="s">
        <v>20</v>
      </c>
      <c r="C16" s="18">
        <v>85</v>
      </c>
      <c r="D16" s="18">
        <v>81</v>
      </c>
      <c r="E16" s="18">
        <v>0</v>
      </c>
      <c r="F16" s="19">
        <f t="shared" si="0"/>
        <v>0</v>
      </c>
      <c r="G16" s="15">
        <v>81</v>
      </c>
      <c r="H16" s="15"/>
    </row>
    <row r="17" s="2" customFormat="1" ht="32" customHeight="1" spans="1:8">
      <c r="A17" s="16">
        <v>12</v>
      </c>
      <c r="B17" s="17" t="s">
        <v>21</v>
      </c>
      <c r="C17" s="18">
        <f t="shared" ref="C17:C20" si="2">SUM(XFD17)</f>
        <v>0</v>
      </c>
      <c r="D17" s="18"/>
      <c r="E17" s="18">
        <v>339</v>
      </c>
      <c r="F17" s="19">
        <f t="shared" ref="F17:F22" si="3">SUM(XFD17)</f>
        <v>0</v>
      </c>
      <c r="G17" s="15"/>
      <c r="H17" s="15">
        <f>102+107+2</f>
        <v>211</v>
      </c>
    </row>
    <row r="18" s="2" customFormat="1" ht="32" customHeight="1" spans="1:8">
      <c r="A18" s="16">
        <v>13</v>
      </c>
      <c r="B18" s="17" t="s">
        <v>22</v>
      </c>
      <c r="C18" s="18">
        <f t="shared" si="2"/>
        <v>0</v>
      </c>
      <c r="D18" s="18"/>
      <c r="E18" s="18">
        <v>70</v>
      </c>
      <c r="F18" s="19">
        <f t="shared" si="3"/>
        <v>0</v>
      </c>
      <c r="G18" s="15"/>
      <c r="H18" s="15">
        <f>35+25+10</f>
        <v>70</v>
      </c>
    </row>
    <row r="19" s="2" customFormat="1" ht="32" customHeight="1" spans="1:8">
      <c r="A19" s="16">
        <v>14</v>
      </c>
      <c r="B19" s="17" t="s">
        <v>23</v>
      </c>
      <c r="C19" s="18">
        <f t="shared" si="2"/>
        <v>0</v>
      </c>
      <c r="D19" s="18"/>
      <c r="E19" s="18">
        <v>70</v>
      </c>
      <c r="F19" s="19">
        <f t="shared" si="3"/>
        <v>0</v>
      </c>
      <c r="G19" s="15"/>
      <c r="H19" s="15">
        <v>70</v>
      </c>
    </row>
    <row r="20" s="2" customFormat="1" ht="32" customHeight="1" spans="1:8">
      <c r="A20" s="16">
        <v>15</v>
      </c>
      <c r="B20" s="17" t="s">
        <v>24</v>
      </c>
      <c r="C20" s="18">
        <f t="shared" si="2"/>
        <v>0</v>
      </c>
      <c r="D20" s="18"/>
      <c r="E20" s="18">
        <v>60</v>
      </c>
      <c r="F20" s="19">
        <f t="shared" si="3"/>
        <v>0</v>
      </c>
      <c r="G20" s="15"/>
      <c r="H20" s="15">
        <f>30+20+10</f>
        <v>60</v>
      </c>
    </row>
    <row r="21" s="2" customFormat="1" ht="32" customHeight="1" spans="1:8">
      <c r="A21" s="16">
        <v>16</v>
      </c>
      <c r="B21" s="17" t="s">
        <v>25</v>
      </c>
      <c r="C21" s="18">
        <v>230</v>
      </c>
      <c r="D21" s="20">
        <v>230</v>
      </c>
      <c r="E21" s="20"/>
      <c r="F21" s="19">
        <f t="shared" si="3"/>
        <v>0</v>
      </c>
      <c r="G21" s="15">
        <f>125+56+35.7</f>
        <v>216.7</v>
      </c>
      <c r="H21" s="15"/>
    </row>
    <row r="22" s="2" customFormat="1" ht="32" customHeight="1" spans="1:8">
      <c r="A22" s="16">
        <v>17</v>
      </c>
      <c r="B22" s="17" t="s">
        <v>26</v>
      </c>
      <c r="C22" s="18">
        <v>46</v>
      </c>
      <c r="D22" s="20">
        <v>46</v>
      </c>
      <c r="E22" s="20"/>
      <c r="F22" s="19">
        <f t="shared" si="3"/>
        <v>0</v>
      </c>
      <c r="G22" s="15">
        <f>36.2+9.8</f>
        <v>46</v>
      </c>
      <c r="H22" s="15"/>
    </row>
    <row r="23" s="2" customFormat="1" ht="32" customHeight="1" spans="1:8">
      <c r="A23" s="16">
        <v>18</v>
      </c>
      <c r="B23" s="17" t="s">
        <v>27</v>
      </c>
      <c r="C23" s="18">
        <v>39.354</v>
      </c>
      <c r="D23" s="20"/>
      <c r="E23" s="20">
        <v>39.354</v>
      </c>
      <c r="F23" s="19">
        <v>37.454</v>
      </c>
      <c r="G23" s="15"/>
      <c r="H23" s="15">
        <v>37.4585</v>
      </c>
    </row>
  </sheetData>
  <mergeCells count="6">
    <mergeCell ref="A1:H1"/>
    <mergeCell ref="A2:B2"/>
    <mergeCell ref="C3:E3"/>
    <mergeCell ref="F3:H3"/>
    <mergeCell ref="A3:A4"/>
    <mergeCell ref="B3:B4"/>
  </mergeCells>
  <pageMargins left="0.161111" right="0.161111" top="0.60625" bottom="0.2125" header="0" footer="0"/>
  <pageSetup paperSize="9" scale="68" orientation="landscape" useFirstPageNumber="1" horizontalDpi="600"/>
  <headerFooter/>
  <drawing r:id="rId1"/>
  <legacyDrawing r:id="rId2"/>
  <oleObjects>
    <mc:AlternateContent xmlns:mc="http://schemas.openxmlformats.org/markup-compatibility/2006">
      <mc:Choice Requires="x14">
        <oleObject shapeId="1025" progId="Equation.KSEE3" r:id="rId3">
          <objectPr defaultSize="0" r:id="rId4">
            <anchor moveWithCells="1" sizeWithCells="1">
              <from>
                <xdr:col>5</xdr:col>
                <xdr:colOff>0</xdr:colOff>
                <xdr:row>23</xdr:row>
                <xdr:rowOff>0</xdr:rowOff>
              </from>
              <to>
                <xdr:col>5</xdr:col>
                <xdr:colOff>0</xdr:colOff>
                <xdr:row>23</xdr:row>
                <xdr:rowOff>9525</xdr:rowOff>
              </to>
            </anchor>
          </objectPr>
        </oleObject>
      </mc:Choice>
      <mc:Fallback>
        <oleObject shapeId="1025" progId="Equation.KSEE3" r:id="rId3"/>
      </mc:Fallback>
    </mc:AlternateContent>
    <mc:AlternateContent xmlns:mc="http://schemas.openxmlformats.org/markup-compatibility/2006">
      <mc:Choice Requires="x14">
        <oleObject shapeId="1026" progId="Equation.KSEE3" r:id="rId5">
          <objectPr defaultSize="0" r:id="rId4">
            <anchor moveWithCells="1" sizeWithCells="1">
              <from>
                <xdr:col>5</xdr:col>
                <xdr:colOff>0</xdr:colOff>
                <xdr:row>10</xdr:row>
                <xdr:rowOff>0</xdr:rowOff>
              </from>
              <to>
                <xdr:col>5</xdr:col>
                <xdr:colOff>0</xdr:colOff>
                <xdr:row>10</xdr:row>
                <xdr:rowOff>9525</xdr:rowOff>
              </to>
            </anchor>
          </objectPr>
        </oleObject>
      </mc:Choice>
      <mc:Fallback>
        <oleObject shapeId="1026" progId="Equation.KSEE3" r:id="rId5"/>
      </mc:Fallback>
    </mc:AlternateContent>
    <mc:AlternateContent xmlns:mc="http://schemas.openxmlformats.org/markup-compatibility/2006">
      <mc:Choice Requires="x14">
        <oleObject shapeId="1027" progId="Equation.KSEE3" r:id="rId6">
          <objectPr defaultSize="0" r:id="rId4">
            <anchor moveWithCells="1" sizeWithCells="1">
              <from>
                <xdr:col>5</xdr:col>
                <xdr:colOff>0</xdr:colOff>
                <xdr:row>23</xdr:row>
                <xdr:rowOff>0</xdr:rowOff>
              </from>
              <to>
                <xdr:col>5</xdr:col>
                <xdr:colOff>0</xdr:colOff>
                <xdr:row>23</xdr:row>
                <xdr:rowOff>9525</xdr:rowOff>
              </to>
            </anchor>
          </objectPr>
        </oleObject>
      </mc:Choice>
      <mc:Fallback>
        <oleObject shapeId="1027" progId="Equation.KSEE3" r:id="rId6"/>
      </mc:Fallback>
    </mc:AlternateContent>
  </oleObjects>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2024年度巩固拓展脱贫攻坚成果同乡村振兴有效衔接年度项目资金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DELL</cp:lastModifiedBy>
  <cp:revision>2</cp:revision>
  <dcterms:created xsi:type="dcterms:W3CDTF">2016-09-03T11:25:00Z</dcterms:created>
  <dcterms:modified xsi:type="dcterms:W3CDTF">2024-12-23T02:43:06Z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5EEA098491F44FF8ADE4B4E72284D88C_12</vt:lpwstr>
  </property>
  <property fmtid="{D5CDD505-2E9C-101B-9397-08002B2CF9AE}" pid="3" name="KSOProductBuildVer">
    <vt:lpwstr>2052-12.1.0.19302</vt:lpwstr>
  </property>
</Properties>
</file>